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<sst xmlns="http://schemas.openxmlformats.org/spreadsheetml/2006/main" count="181" uniqueCount="140">
  <si>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</si>
  <si>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</si>
  <si>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</si>
  <si>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</si>
  <si>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</si>
  <si>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</si>
  <si>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</si>
  <si>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</si>
  <si>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</si>
  <si>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</si>
  <si>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</si>
  <si>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</si>
  <si>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</si>
  <si>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</si>
  <si>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</si>
  <si>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</si>
  <si>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</si>
  <si>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</si>
  <si>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</si>
  <si>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</si>
  <si>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</si>
  <si>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</si>
  <si>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</si>
  <si>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</si>
  <si>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</si>
  <si>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</si>
  <si>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</si>
  <si>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</si>
  <si>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</si>
  <si>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</si>
  <si>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</si>
  <si>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</si>
  <si>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</si>
  <si>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</si>
  <si>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</si>
  <si>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</si>
  <si>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</si>
  <si>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</si>
  <si>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</si>
  <si>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</si>
  <si>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</si>
  <si>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</si>
  <si>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</si>
  <si>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</si>
  <si>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</si>
  <si>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</si>
  <si>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</si>
  <si>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</si>
  <si>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</si>
  <si>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</si>
  <si>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</si>
  <si>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</si>
  <si>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</si>
  <si>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</si>
  <si>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</si>
  <si>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</si>
  <si>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</si>
  <si>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</si>
  <si>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</si>
  <si>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</si>
  <si>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</si>
  <si>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</si>
  <si>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</si>
  <si>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</si>
  <si>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</si>
  <si>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</si>
  <si>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</si>
  <si>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</si>
  <si>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</si>
  <si>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</si>
  <si>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</si>
  <si>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</si>
  <si>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</si>
  <si>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</si>
  <si>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</si>
  <si>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Fejl.hitel</t>
  </si>
  <si>
    <t>Szennyvízkezelés</t>
  </si>
  <si>
    <t>Kiegészítő alapellátás.</t>
  </si>
  <si>
    <t>1 1 2</t>
  </si>
  <si>
    <t>1 2 4</t>
  </si>
  <si>
    <t>Pótelőirányzat</t>
  </si>
  <si>
    <t>Város és k.rend. mód. előir</t>
  </si>
  <si>
    <t>Település üz. mód. előir.</t>
  </si>
  <si>
    <t>1 3 5</t>
  </si>
  <si>
    <t>1 3 6</t>
  </si>
  <si>
    <t>Eseti pénzb. szoc.ellát.</t>
  </si>
  <si>
    <t>1 3 3</t>
  </si>
  <si>
    <t>Finansz. műv. mód. előir.</t>
  </si>
  <si>
    <t>Cigány K. mód. előir.</t>
  </si>
  <si>
    <t>1 7 2</t>
  </si>
  <si>
    <t>1 7</t>
  </si>
  <si>
    <t>Kisebbs. önk.  összesen</t>
  </si>
  <si>
    <t>Kisebbs. önk. mód.előir.</t>
  </si>
  <si>
    <t>Egyéb felad. mód. előir.</t>
  </si>
  <si>
    <t>Polg. Hiv. mód.előir.össz.</t>
  </si>
  <si>
    <t>Eseti p. szoc. mód.előir.</t>
  </si>
  <si>
    <t>Szoc. ellátás mód. ei. ö.</t>
  </si>
  <si>
    <t>3 1</t>
  </si>
  <si>
    <t>Ált. isk. ell. mód. előir.</t>
  </si>
  <si>
    <t xml:space="preserve">1 5 5 </t>
  </si>
  <si>
    <t>Eü. ellátás mód. előir.</t>
  </si>
  <si>
    <t>Részben önálló. mód.ei.</t>
  </si>
  <si>
    <t>Pótelőirányzat össz.</t>
  </si>
  <si>
    <t>Önk. fekad, mód.előir.</t>
  </si>
  <si>
    <t>Polg.Hiv.mód. előir.össz.</t>
  </si>
  <si>
    <t>2 1</t>
  </si>
  <si>
    <t>Óvodai ellátás mód.előir.</t>
  </si>
  <si>
    <t>Pótelőirányzat  összesen</t>
  </si>
  <si>
    <t xml:space="preserve">Óvodai. ell. mód. össz. </t>
  </si>
  <si>
    <t>Ált. iskola mód.előir.</t>
  </si>
  <si>
    <t>Ált. isk. mód. előir.</t>
  </si>
  <si>
    <t xml:space="preserve">Szlovák K. mód. előir. </t>
  </si>
  <si>
    <t>Anya és gyermek véd.mód.</t>
  </si>
  <si>
    <t>Bevételek összesen IV.hó</t>
  </si>
  <si>
    <t>Óvodai ellátás mód.ei.</t>
  </si>
  <si>
    <t>Módosított előirányzat</t>
  </si>
  <si>
    <t>Egyéb szórakoztató tev.</t>
  </si>
  <si>
    <t>Népszavazás mód. előir.</t>
  </si>
  <si>
    <t>Helyi közút lét módosított.</t>
  </si>
  <si>
    <t xml:space="preserve"> Rendszeres gyv, pénzbeni</t>
  </si>
  <si>
    <t>Rendszeres gyv. mód. előir.</t>
  </si>
  <si>
    <t>módosított előirányzat</t>
  </si>
  <si>
    <t>Bevét. mód. ei. össz.X.hó</t>
  </si>
  <si>
    <t xml:space="preserve">Óvodai ellátás </t>
  </si>
  <si>
    <t>Házi szol. gond mód. előir.</t>
  </si>
  <si>
    <t>Polgári védelem pót. és mód.</t>
  </si>
  <si>
    <t>1 4</t>
  </si>
  <si>
    <t>Katasztófa véd.  pót. és mód.</t>
  </si>
  <si>
    <t xml:space="preserve">Szoc. étkezés módosított </t>
  </si>
  <si>
    <t>Szlovák Kisebbs. mód. előir.</t>
  </si>
  <si>
    <t>Pótelőirányazt</t>
  </si>
  <si>
    <t>Iskolai int. vagyon mód. előir.</t>
  </si>
  <si>
    <t>Pótelőir.</t>
  </si>
  <si>
    <t>Fogorvosi ell. mód. előir.</t>
  </si>
  <si>
    <t>Védőn ői szolg. mód. előir.</t>
  </si>
  <si>
    <t>Pótelőirányzt</t>
  </si>
  <si>
    <t>Anya és gy. véd. mód. előir-</t>
  </si>
  <si>
    <t>Kieg. alap. mód. előir.</t>
  </si>
  <si>
    <t xml:space="preserve">Háziorvosi szolg. mőd. előir. </t>
  </si>
  <si>
    <t>2. számú melléklet  a 19/2005. (XII.23.) önkormányzati  rendelethez
Rétság Város Önkormányzat  2005. évi módosított költségvetésének szakfeladatos bevételei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</si>
</sst>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7" fillId="0" borderId="6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2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7" fillId="2" borderId="14" xfId="0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4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8" fillId="2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/>
    </xf>
    <xf numFmtId="0" fontId="8" fillId="0" borderId="28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zoomScale="105" zoomScaleNormal="10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ht="30.75" customHeight="1">
      <c r="A1" s="10"/>
      <c r="B1" s="120" t="s">
        <v>139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0.5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8" t="s">
        <v>16</v>
      </c>
      <c r="N2" s="119"/>
    </row>
    <row r="3" spans="1:22" s="4" customFormat="1" ht="10.5" customHeight="1" thickBot="1">
      <c r="A3" s="103" t="s">
        <v>1</v>
      </c>
      <c r="B3" s="59" t="s">
        <v>2</v>
      </c>
      <c r="C3" s="60" t="s">
        <v>3</v>
      </c>
      <c r="D3" s="60" t="s">
        <v>74</v>
      </c>
      <c r="E3" s="60" t="s">
        <v>7</v>
      </c>
      <c r="F3" s="60" t="s">
        <v>4</v>
      </c>
      <c r="G3" s="60" t="s">
        <v>5</v>
      </c>
      <c r="H3" s="60" t="s">
        <v>15</v>
      </c>
      <c r="I3" s="60" t="s">
        <v>6</v>
      </c>
      <c r="J3" s="60" t="s">
        <v>8</v>
      </c>
      <c r="K3" s="60" t="s">
        <v>75</v>
      </c>
      <c r="L3" s="60" t="s">
        <v>9</v>
      </c>
      <c r="M3" s="60" t="s">
        <v>10</v>
      </c>
      <c r="N3" s="61" t="s">
        <v>11</v>
      </c>
      <c r="O3" s="6"/>
      <c r="P3" s="6"/>
      <c r="Q3" s="6"/>
      <c r="R3" s="6"/>
      <c r="S3" s="6"/>
      <c r="T3" s="6"/>
      <c r="U3" s="6"/>
      <c r="V3" s="6"/>
    </row>
    <row r="4" spans="1:14" s="1" customFormat="1" ht="10.5" customHeight="1">
      <c r="A4" s="83" t="s">
        <v>17</v>
      </c>
      <c r="B4" s="30" t="s">
        <v>33</v>
      </c>
      <c r="C4" s="31">
        <v>2396</v>
      </c>
      <c r="D4" s="31"/>
      <c r="E4" s="31">
        <v>0</v>
      </c>
      <c r="F4" s="31"/>
      <c r="G4" s="31"/>
      <c r="H4" s="31"/>
      <c r="I4" s="31"/>
      <c r="J4" s="31"/>
      <c r="K4" s="31"/>
      <c r="L4" s="31"/>
      <c r="M4" s="31"/>
      <c r="N4" s="43">
        <f>SUM(C4:M4)</f>
        <v>2396</v>
      </c>
    </row>
    <row r="5" spans="1:14" s="1" customFormat="1" ht="10.5" customHeight="1">
      <c r="A5" s="84"/>
      <c r="B5" s="32" t="s">
        <v>80</v>
      </c>
      <c r="C5" s="33">
        <v>-50</v>
      </c>
      <c r="D5" s="33"/>
      <c r="E5" s="33">
        <v>0</v>
      </c>
      <c r="F5" s="33"/>
      <c r="G5" s="33"/>
      <c r="H5" s="33"/>
      <c r="I5" s="33"/>
      <c r="J5" s="33"/>
      <c r="K5" s="33"/>
      <c r="L5" s="33"/>
      <c r="M5" s="33"/>
      <c r="N5" s="51">
        <f>SUM(C5:M5)</f>
        <v>-50</v>
      </c>
    </row>
    <row r="6" spans="1:14" s="1" customFormat="1" ht="10.5" customHeight="1" thickBot="1">
      <c r="A6" s="85"/>
      <c r="B6" s="36" t="s">
        <v>121</v>
      </c>
      <c r="C6" s="37">
        <f>SUM(C4:C5)</f>
        <v>2346</v>
      </c>
      <c r="D6" s="37">
        <f aca="true" t="shared" si="0" ref="D6:N6">SUM(D4:D5)</f>
        <v>0</v>
      </c>
      <c r="E6" s="37">
        <f t="shared" si="0"/>
        <v>0</v>
      </c>
      <c r="F6" s="37">
        <f t="shared" si="0"/>
        <v>0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0</v>
      </c>
      <c r="N6" s="44">
        <f t="shared" si="0"/>
        <v>2346</v>
      </c>
    </row>
    <row r="7" spans="1:14" s="1" customFormat="1" ht="10.5" customHeight="1" thickBot="1">
      <c r="A7" s="104" t="s">
        <v>78</v>
      </c>
      <c r="B7" s="62" t="s">
        <v>117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>
        <f>SUM(C7:M7)</f>
        <v>0</v>
      </c>
    </row>
    <row r="8" spans="1:14" ht="10.5" customHeight="1">
      <c r="A8" s="94" t="s">
        <v>18</v>
      </c>
      <c r="B8" s="12" t="s">
        <v>12</v>
      </c>
      <c r="C8" s="13">
        <v>615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>
        <f aca="true" t="shared" si="1" ref="N8:N17">SUM(C8:M8)</f>
        <v>615</v>
      </c>
    </row>
    <row r="9" spans="1:14" ht="10.5" customHeight="1">
      <c r="A9" s="92" t="s">
        <v>49</v>
      </c>
      <c r="B9" s="20" t="s">
        <v>67</v>
      </c>
      <c r="C9" s="15">
        <v>6947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21">
        <f t="shared" si="1"/>
        <v>6947</v>
      </c>
    </row>
    <row r="10" spans="1:14" ht="10.5" customHeight="1" thickBot="1">
      <c r="A10" s="100" t="s">
        <v>79</v>
      </c>
      <c r="B10" s="28" t="s">
        <v>118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>
        <v>250</v>
      </c>
      <c r="N10" s="29">
        <f>SUM(C10:M10)</f>
        <v>250</v>
      </c>
    </row>
    <row r="11" spans="1:14" ht="10.5" customHeight="1">
      <c r="A11" s="91" t="s">
        <v>19</v>
      </c>
      <c r="B11" s="17" t="s">
        <v>32</v>
      </c>
      <c r="C11" s="18"/>
      <c r="D11" s="18"/>
      <c r="E11" s="18">
        <v>6876</v>
      </c>
      <c r="F11" s="18"/>
      <c r="G11" s="18"/>
      <c r="H11" s="18"/>
      <c r="I11" s="18"/>
      <c r="J11" s="18"/>
      <c r="K11" s="18"/>
      <c r="L11" s="18">
        <v>1500</v>
      </c>
      <c r="M11" s="18">
        <v>4226</v>
      </c>
      <c r="N11" s="19">
        <f t="shared" si="1"/>
        <v>12602</v>
      </c>
    </row>
    <row r="12" spans="1:14" ht="10.5" customHeight="1">
      <c r="A12" s="92"/>
      <c r="B12" s="20" t="s">
        <v>80</v>
      </c>
      <c r="C12" s="15">
        <v>40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1">
        <f>SUM(C12:M12)</f>
        <v>40</v>
      </c>
    </row>
    <row r="13" spans="1:14" ht="10.5" customHeight="1" thickBot="1">
      <c r="A13" s="93"/>
      <c r="B13" s="22" t="s">
        <v>81</v>
      </c>
      <c r="C13" s="23">
        <f>SUM(C11:C12)</f>
        <v>40</v>
      </c>
      <c r="D13" s="23">
        <f aca="true" t="shared" si="2" ref="D13:N13">SUM(D11:D12)</f>
        <v>0</v>
      </c>
      <c r="E13" s="23">
        <f t="shared" si="2"/>
        <v>6876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1500</v>
      </c>
      <c r="M13" s="23">
        <f t="shared" si="2"/>
        <v>4226</v>
      </c>
      <c r="N13" s="24">
        <f t="shared" si="2"/>
        <v>12642</v>
      </c>
    </row>
    <row r="14" spans="1:14" ht="10.5" customHeight="1">
      <c r="A14" s="99" t="s">
        <v>21</v>
      </c>
      <c r="B14" s="25" t="s">
        <v>22</v>
      </c>
      <c r="C14" s="26">
        <v>54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54</v>
      </c>
    </row>
    <row r="15" spans="1:14" ht="10.5" customHeight="1" thickBot="1">
      <c r="A15" s="100" t="s">
        <v>23</v>
      </c>
      <c r="B15" s="28" t="s">
        <v>24</v>
      </c>
      <c r="C15" s="16">
        <v>234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9">
        <f t="shared" si="1"/>
        <v>234</v>
      </c>
    </row>
    <row r="16" spans="1:14" ht="10.5" customHeight="1">
      <c r="A16" s="91" t="s">
        <v>20</v>
      </c>
      <c r="B16" s="17" t="s">
        <v>76</v>
      </c>
      <c r="C16" s="18">
        <v>2599</v>
      </c>
      <c r="D16" s="18"/>
      <c r="E16" s="18"/>
      <c r="F16" s="18"/>
      <c r="G16" s="18"/>
      <c r="H16" s="18"/>
      <c r="I16" s="18"/>
      <c r="J16" s="18"/>
      <c r="K16" s="18"/>
      <c r="L16" s="18">
        <v>1575</v>
      </c>
      <c r="M16" s="18"/>
      <c r="N16" s="19">
        <f t="shared" si="1"/>
        <v>4174</v>
      </c>
    </row>
    <row r="17" spans="1:14" ht="10.5" customHeight="1">
      <c r="A17" s="92"/>
      <c r="B17" s="20" t="s">
        <v>80</v>
      </c>
      <c r="C17" s="15">
        <v>182</v>
      </c>
      <c r="D17" s="15"/>
      <c r="E17" s="15"/>
      <c r="F17" s="15"/>
      <c r="G17" s="15"/>
      <c r="H17" s="15"/>
      <c r="I17" s="15"/>
      <c r="J17" s="15"/>
      <c r="K17" s="15"/>
      <c r="L17" s="15">
        <v>-930</v>
      </c>
      <c r="M17" s="15"/>
      <c r="N17" s="21">
        <f t="shared" si="1"/>
        <v>-748</v>
      </c>
    </row>
    <row r="18" spans="1:14" ht="10.5" customHeight="1" thickBot="1">
      <c r="A18" s="93"/>
      <c r="B18" s="22" t="s">
        <v>115</v>
      </c>
      <c r="C18" s="23">
        <f>SUM(C16:C17)</f>
        <v>2781</v>
      </c>
      <c r="D18" s="23">
        <f aca="true" t="shared" si="3" ref="D18:N18">SUM(D16:D17)</f>
        <v>0</v>
      </c>
      <c r="E18" s="23">
        <f t="shared" si="3"/>
        <v>0</v>
      </c>
      <c r="F18" s="23">
        <f t="shared" si="3"/>
        <v>0</v>
      </c>
      <c r="G18" s="23">
        <f t="shared" si="3"/>
        <v>0</v>
      </c>
      <c r="H18" s="23">
        <f t="shared" si="3"/>
        <v>0</v>
      </c>
      <c r="I18" s="23">
        <f t="shared" si="3"/>
        <v>0</v>
      </c>
      <c r="J18" s="23">
        <f t="shared" si="3"/>
        <v>0</v>
      </c>
      <c r="K18" s="23">
        <f t="shared" si="3"/>
        <v>0</v>
      </c>
      <c r="L18" s="23">
        <f t="shared" si="3"/>
        <v>645</v>
      </c>
      <c r="M18" s="23">
        <f t="shared" si="3"/>
        <v>0</v>
      </c>
      <c r="N18" s="24">
        <f t="shared" si="3"/>
        <v>3426</v>
      </c>
    </row>
    <row r="19" spans="1:14" s="1" customFormat="1" ht="10.5" customHeight="1">
      <c r="A19" s="102" t="s">
        <v>25</v>
      </c>
      <c r="B19" s="68" t="s">
        <v>31</v>
      </c>
      <c r="C19" s="69">
        <f aca="true" t="shared" si="4" ref="C19:N19">C8+C9+C11+C14+C15+C16+C10</f>
        <v>10449</v>
      </c>
      <c r="D19" s="69">
        <f t="shared" si="4"/>
        <v>0</v>
      </c>
      <c r="E19" s="69">
        <f t="shared" si="4"/>
        <v>6876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3075</v>
      </c>
      <c r="M19" s="69">
        <f t="shared" si="4"/>
        <v>4476</v>
      </c>
      <c r="N19" s="74">
        <f t="shared" si="4"/>
        <v>24876</v>
      </c>
    </row>
    <row r="20" spans="1:14" s="1" customFormat="1" ht="10.5" customHeight="1">
      <c r="A20" s="84"/>
      <c r="B20" s="32" t="s">
        <v>80</v>
      </c>
      <c r="C20" s="33">
        <f>C12+C17</f>
        <v>222</v>
      </c>
      <c r="D20" s="33">
        <f aca="true" t="shared" si="5" ref="D20:N20">D12+D17</f>
        <v>0</v>
      </c>
      <c r="E20" s="33">
        <f t="shared" si="5"/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-930</v>
      </c>
      <c r="M20" s="33">
        <f t="shared" si="5"/>
        <v>0</v>
      </c>
      <c r="N20" s="51">
        <f t="shared" si="5"/>
        <v>-708</v>
      </c>
    </row>
    <row r="21" spans="1:14" s="1" customFormat="1" ht="10.5" customHeight="1" thickBot="1">
      <c r="A21" s="87"/>
      <c r="B21" s="34" t="s">
        <v>82</v>
      </c>
      <c r="C21" s="35">
        <f>SUM(C19:C20)</f>
        <v>10671</v>
      </c>
      <c r="D21" s="35">
        <f aca="true" t="shared" si="6" ref="D21:N21">SUM(D19:D20)</f>
        <v>0</v>
      </c>
      <c r="E21" s="35">
        <f t="shared" si="6"/>
        <v>6876</v>
      </c>
      <c r="F21" s="35">
        <f t="shared" si="6"/>
        <v>0</v>
      </c>
      <c r="G21" s="35">
        <f t="shared" si="6"/>
        <v>0</v>
      </c>
      <c r="H21" s="35">
        <f t="shared" si="6"/>
        <v>0</v>
      </c>
      <c r="I21" s="35">
        <f t="shared" si="6"/>
        <v>0</v>
      </c>
      <c r="J21" s="35">
        <f t="shared" si="6"/>
        <v>0</v>
      </c>
      <c r="K21" s="35">
        <f t="shared" si="6"/>
        <v>0</v>
      </c>
      <c r="L21" s="35">
        <f t="shared" si="6"/>
        <v>2145</v>
      </c>
      <c r="M21" s="35">
        <f t="shared" si="6"/>
        <v>4476</v>
      </c>
      <c r="N21" s="48">
        <f t="shared" si="6"/>
        <v>24168</v>
      </c>
    </row>
    <row r="22" spans="1:14" s="2" customFormat="1" ht="10.5" customHeight="1">
      <c r="A22" s="91" t="s">
        <v>71</v>
      </c>
      <c r="B22" s="17" t="s">
        <v>119</v>
      </c>
      <c r="C22" s="18"/>
      <c r="D22" s="18"/>
      <c r="E22" s="18">
        <v>1248</v>
      </c>
      <c r="F22" s="18"/>
      <c r="G22" s="18"/>
      <c r="H22" s="18"/>
      <c r="I22" s="18"/>
      <c r="J22" s="18"/>
      <c r="K22" s="18"/>
      <c r="L22" s="18"/>
      <c r="M22" s="18"/>
      <c r="N22" s="19">
        <f>SUM(C22:M22)</f>
        <v>1248</v>
      </c>
    </row>
    <row r="23" spans="1:14" s="2" customFormat="1" ht="10.5" customHeight="1">
      <c r="A23" s="92"/>
      <c r="B23" s="20" t="s">
        <v>80</v>
      </c>
      <c r="C23" s="15"/>
      <c r="D23" s="15"/>
      <c r="E23" s="15">
        <v>154</v>
      </c>
      <c r="F23" s="15"/>
      <c r="G23" s="15"/>
      <c r="H23" s="15"/>
      <c r="I23" s="15"/>
      <c r="J23" s="15"/>
      <c r="K23" s="15"/>
      <c r="L23" s="15"/>
      <c r="M23" s="15"/>
      <c r="N23" s="21">
        <f>SUM(C23:M23)</f>
        <v>154</v>
      </c>
    </row>
    <row r="24" spans="1:14" s="2" customFormat="1" ht="10.5" customHeight="1" thickBot="1">
      <c r="A24" s="93"/>
      <c r="B24" s="22" t="s">
        <v>120</v>
      </c>
      <c r="C24" s="23">
        <f>SUM(C22:C23)</f>
        <v>0</v>
      </c>
      <c r="D24" s="23">
        <f aca="true" t="shared" si="7" ref="D24:N24">SUM(D22:D23)</f>
        <v>0</v>
      </c>
      <c r="E24" s="23">
        <f t="shared" si="7"/>
        <v>1402</v>
      </c>
      <c r="F24" s="23">
        <f t="shared" si="7"/>
        <v>0</v>
      </c>
      <c r="G24" s="23">
        <f t="shared" si="7"/>
        <v>0</v>
      </c>
      <c r="H24" s="23">
        <f t="shared" si="7"/>
        <v>0</v>
      </c>
      <c r="I24" s="23">
        <f t="shared" si="7"/>
        <v>0</v>
      </c>
      <c r="J24" s="23">
        <f t="shared" si="7"/>
        <v>0</v>
      </c>
      <c r="K24" s="23">
        <f t="shared" si="7"/>
        <v>0</v>
      </c>
      <c r="L24" s="23">
        <f t="shared" si="7"/>
        <v>0</v>
      </c>
      <c r="M24" s="23">
        <f t="shared" si="7"/>
        <v>0</v>
      </c>
      <c r="N24" s="24">
        <f t="shared" si="7"/>
        <v>1402</v>
      </c>
    </row>
    <row r="25" spans="1:14" s="2" customFormat="1" ht="10.5" customHeight="1">
      <c r="A25" s="99" t="s">
        <v>86</v>
      </c>
      <c r="B25" s="25" t="s">
        <v>85</v>
      </c>
      <c r="C25" s="26"/>
      <c r="D25" s="26"/>
      <c r="E25" s="26">
        <v>5421</v>
      </c>
      <c r="F25" s="26"/>
      <c r="G25" s="26"/>
      <c r="H25" s="26"/>
      <c r="I25" s="26"/>
      <c r="J25" s="26"/>
      <c r="K25" s="26"/>
      <c r="L25" s="26"/>
      <c r="M25" s="26"/>
      <c r="N25" s="27">
        <f>SUM(C25:M25)</f>
        <v>5421</v>
      </c>
    </row>
    <row r="26" spans="1:14" s="2" customFormat="1" ht="10.5" customHeight="1">
      <c r="A26" s="92"/>
      <c r="B26" s="20" t="s">
        <v>80</v>
      </c>
      <c r="C26" s="15"/>
      <c r="D26" s="15"/>
      <c r="E26" s="15">
        <v>1200</v>
      </c>
      <c r="F26" s="15"/>
      <c r="G26" s="15"/>
      <c r="H26" s="15"/>
      <c r="I26" s="15"/>
      <c r="J26" s="15"/>
      <c r="K26" s="15"/>
      <c r="L26" s="15"/>
      <c r="M26" s="15"/>
      <c r="N26" s="21">
        <f>SUM(C26:M26)</f>
        <v>1200</v>
      </c>
    </row>
    <row r="27" spans="1:14" s="2" customFormat="1" ht="10.5" customHeight="1" thickBot="1">
      <c r="A27" s="100"/>
      <c r="B27" s="28" t="s">
        <v>95</v>
      </c>
      <c r="C27" s="16">
        <f>SUM(C25:C26)</f>
        <v>0</v>
      </c>
      <c r="D27" s="16">
        <f aca="true" t="shared" si="8" ref="D27:N27">SUM(D25:D26)</f>
        <v>0</v>
      </c>
      <c r="E27" s="16">
        <f t="shared" si="8"/>
        <v>6621</v>
      </c>
      <c r="F27" s="16">
        <f t="shared" si="8"/>
        <v>0</v>
      </c>
      <c r="G27" s="16">
        <f t="shared" si="8"/>
        <v>0</v>
      </c>
      <c r="H27" s="16">
        <f t="shared" si="8"/>
        <v>0</v>
      </c>
      <c r="I27" s="16">
        <f t="shared" si="8"/>
        <v>0</v>
      </c>
      <c r="J27" s="16">
        <f t="shared" si="8"/>
        <v>0</v>
      </c>
      <c r="K27" s="16">
        <f t="shared" si="8"/>
        <v>0</v>
      </c>
      <c r="L27" s="16">
        <f t="shared" si="8"/>
        <v>0</v>
      </c>
      <c r="M27" s="16">
        <f t="shared" si="8"/>
        <v>0</v>
      </c>
      <c r="N27" s="29">
        <f t="shared" si="8"/>
        <v>6621</v>
      </c>
    </row>
    <row r="28" spans="1:14" s="2" customFormat="1" ht="10.5" customHeight="1">
      <c r="A28" s="17" t="s">
        <v>83</v>
      </c>
      <c r="B28" s="110" t="s">
        <v>26</v>
      </c>
      <c r="C28" s="18">
        <v>74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>
        <f>SUM(C28:M28)</f>
        <v>74</v>
      </c>
    </row>
    <row r="29" spans="1:14" s="2" customFormat="1" ht="10.5" customHeight="1">
      <c r="A29" s="20"/>
      <c r="B29" s="109" t="s">
        <v>80</v>
      </c>
      <c r="C29" s="15">
        <v>14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1">
        <f>SUM(C29:M29)</f>
        <v>14</v>
      </c>
    </row>
    <row r="30" spans="1:14" s="2" customFormat="1" ht="10.5" customHeight="1" thickBot="1">
      <c r="A30" s="28"/>
      <c r="B30" s="112" t="s">
        <v>124</v>
      </c>
      <c r="C30" s="16">
        <f>SUM(C28:C29)</f>
        <v>88</v>
      </c>
      <c r="D30" s="16">
        <f aca="true" t="shared" si="9" ref="D30:N30">SUM(D28:D29)</f>
        <v>0</v>
      </c>
      <c r="E30" s="16">
        <f t="shared" si="9"/>
        <v>0</v>
      </c>
      <c r="F30" s="16">
        <f t="shared" si="9"/>
        <v>0</v>
      </c>
      <c r="G30" s="16">
        <f t="shared" si="9"/>
        <v>0</v>
      </c>
      <c r="H30" s="16">
        <f t="shared" si="9"/>
        <v>0</v>
      </c>
      <c r="I30" s="16">
        <f t="shared" si="9"/>
        <v>0</v>
      </c>
      <c r="J30" s="16">
        <f t="shared" si="9"/>
        <v>0</v>
      </c>
      <c r="K30" s="16">
        <f t="shared" si="9"/>
        <v>0</v>
      </c>
      <c r="L30" s="16">
        <f t="shared" si="9"/>
        <v>0</v>
      </c>
      <c r="M30" s="16">
        <f t="shared" si="9"/>
        <v>0</v>
      </c>
      <c r="N30" s="29">
        <f t="shared" si="9"/>
        <v>88</v>
      </c>
    </row>
    <row r="31" spans="1:14" ht="10.5" customHeight="1">
      <c r="A31" s="17" t="s">
        <v>84</v>
      </c>
      <c r="B31" s="110" t="s">
        <v>27</v>
      </c>
      <c r="C31" s="18">
        <v>552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>
        <f>SUM(C31:M31)</f>
        <v>552</v>
      </c>
    </row>
    <row r="32" spans="1:14" ht="10.5" customHeight="1">
      <c r="A32" s="20"/>
      <c r="B32" s="109" t="s">
        <v>80</v>
      </c>
      <c r="C32" s="15">
        <v>32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1">
        <f>SUM(C32:M32)</f>
        <v>32</v>
      </c>
    </row>
    <row r="33" spans="1:14" ht="10.5" customHeight="1" thickBot="1">
      <c r="A33" s="22"/>
      <c r="B33" s="111" t="s">
        <v>128</v>
      </c>
      <c r="C33" s="23">
        <f>SUM(C31:C32)</f>
        <v>584</v>
      </c>
      <c r="D33" s="23">
        <f aca="true" t="shared" si="10" ref="D33:N33">SUM(D31:D32)</f>
        <v>0</v>
      </c>
      <c r="E33" s="23">
        <f t="shared" si="10"/>
        <v>0</v>
      </c>
      <c r="F33" s="23">
        <f t="shared" si="10"/>
        <v>0</v>
      </c>
      <c r="G33" s="23">
        <f t="shared" si="10"/>
        <v>0</v>
      </c>
      <c r="H33" s="23">
        <f t="shared" si="10"/>
        <v>0</v>
      </c>
      <c r="I33" s="23">
        <f t="shared" si="10"/>
        <v>0</v>
      </c>
      <c r="J33" s="23">
        <f t="shared" si="10"/>
        <v>0</v>
      </c>
      <c r="K33" s="23">
        <f t="shared" si="10"/>
        <v>0</v>
      </c>
      <c r="L33" s="23">
        <f t="shared" si="10"/>
        <v>0</v>
      </c>
      <c r="M33" s="23">
        <f t="shared" si="10"/>
        <v>0</v>
      </c>
      <c r="N33" s="24">
        <f t="shared" si="10"/>
        <v>584</v>
      </c>
    </row>
    <row r="34" spans="1:14" s="1" customFormat="1" ht="10.5" customHeight="1">
      <c r="A34" s="102" t="s">
        <v>28</v>
      </c>
      <c r="B34" s="68" t="s">
        <v>29</v>
      </c>
      <c r="C34" s="69">
        <f>C22+C25+C28+C31</f>
        <v>626</v>
      </c>
      <c r="D34" s="69">
        <f aca="true" t="shared" si="11" ref="D34:N34">D22+D25+D28+D31</f>
        <v>0</v>
      </c>
      <c r="E34" s="69">
        <f t="shared" si="11"/>
        <v>6669</v>
      </c>
      <c r="F34" s="69">
        <f t="shared" si="11"/>
        <v>0</v>
      </c>
      <c r="G34" s="69">
        <f t="shared" si="11"/>
        <v>0</v>
      </c>
      <c r="H34" s="69">
        <f t="shared" si="11"/>
        <v>0</v>
      </c>
      <c r="I34" s="69">
        <f t="shared" si="11"/>
        <v>0</v>
      </c>
      <c r="J34" s="69">
        <f t="shared" si="11"/>
        <v>0</v>
      </c>
      <c r="K34" s="69">
        <f t="shared" si="11"/>
        <v>0</v>
      </c>
      <c r="L34" s="69">
        <f t="shared" si="11"/>
        <v>0</v>
      </c>
      <c r="M34" s="69">
        <f t="shared" si="11"/>
        <v>0</v>
      </c>
      <c r="N34" s="74">
        <f t="shared" si="11"/>
        <v>7295</v>
      </c>
    </row>
    <row r="35" spans="1:14" s="1" customFormat="1" ht="10.5" customHeight="1">
      <c r="A35" s="84"/>
      <c r="B35" s="32" t="s">
        <v>80</v>
      </c>
      <c r="C35" s="33">
        <f>C23+C26+C29+C32</f>
        <v>46</v>
      </c>
      <c r="D35" s="33">
        <f aca="true" t="shared" si="12" ref="D35:N35">D23+D26+D29+D32</f>
        <v>0</v>
      </c>
      <c r="E35" s="33">
        <f t="shared" si="12"/>
        <v>1354</v>
      </c>
      <c r="F35" s="33">
        <f t="shared" si="12"/>
        <v>0</v>
      </c>
      <c r="G35" s="33">
        <f t="shared" si="12"/>
        <v>0</v>
      </c>
      <c r="H35" s="33">
        <f t="shared" si="12"/>
        <v>0</v>
      </c>
      <c r="I35" s="33">
        <f t="shared" si="12"/>
        <v>0</v>
      </c>
      <c r="J35" s="33">
        <f t="shared" si="12"/>
        <v>0</v>
      </c>
      <c r="K35" s="33">
        <f t="shared" si="12"/>
        <v>0</v>
      </c>
      <c r="L35" s="33">
        <f t="shared" si="12"/>
        <v>0</v>
      </c>
      <c r="M35" s="33">
        <f t="shared" si="12"/>
        <v>0</v>
      </c>
      <c r="N35" s="51">
        <f t="shared" si="12"/>
        <v>1400</v>
      </c>
    </row>
    <row r="36" spans="1:14" s="1" customFormat="1" ht="10.5" customHeight="1" thickBot="1">
      <c r="A36" s="85"/>
      <c r="B36" s="36" t="s">
        <v>96</v>
      </c>
      <c r="C36" s="37">
        <f>SUM(C34:C35)</f>
        <v>672</v>
      </c>
      <c r="D36" s="37">
        <f aca="true" t="shared" si="13" ref="D36:N36">SUM(D34:D35)</f>
        <v>0</v>
      </c>
      <c r="E36" s="37">
        <f t="shared" si="13"/>
        <v>8023</v>
      </c>
      <c r="F36" s="37">
        <f t="shared" si="13"/>
        <v>0</v>
      </c>
      <c r="G36" s="37">
        <f t="shared" si="13"/>
        <v>0</v>
      </c>
      <c r="H36" s="37">
        <f t="shared" si="13"/>
        <v>0</v>
      </c>
      <c r="I36" s="37">
        <f t="shared" si="13"/>
        <v>0</v>
      </c>
      <c r="J36" s="37">
        <f t="shared" si="13"/>
        <v>0</v>
      </c>
      <c r="K36" s="37">
        <f t="shared" si="13"/>
        <v>0</v>
      </c>
      <c r="L36" s="37">
        <f t="shared" si="13"/>
        <v>0</v>
      </c>
      <c r="M36" s="37">
        <f t="shared" si="13"/>
        <v>0</v>
      </c>
      <c r="N36" s="44">
        <f t="shared" si="13"/>
        <v>8695</v>
      </c>
    </row>
    <row r="37" spans="1:14" ht="10.5" customHeight="1" thickBot="1">
      <c r="A37" s="94" t="s">
        <v>30</v>
      </c>
      <c r="B37" s="12" t="s">
        <v>125</v>
      </c>
      <c r="C37" s="13"/>
      <c r="D37" s="13"/>
      <c r="E37" s="13">
        <v>30</v>
      </c>
      <c r="F37" s="13"/>
      <c r="G37" s="13"/>
      <c r="H37" s="13"/>
      <c r="I37" s="13"/>
      <c r="J37" s="13"/>
      <c r="K37" s="13"/>
      <c r="L37" s="13"/>
      <c r="M37" s="13"/>
      <c r="N37" s="14">
        <f>SUM(C37:M37)</f>
        <v>30</v>
      </c>
    </row>
    <row r="38" spans="1:14" ht="10.5" customHeight="1" thickBot="1">
      <c r="A38" s="113" t="s">
        <v>126</v>
      </c>
      <c r="B38" s="114" t="s">
        <v>127</v>
      </c>
      <c r="C38" s="115"/>
      <c r="D38" s="115"/>
      <c r="E38" s="115">
        <f>E37</f>
        <v>30</v>
      </c>
      <c r="F38" s="115"/>
      <c r="G38" s="115"/>
      <c r="H38" s="115"/>
      <c r="I38" s="115"/>
      <c r="J38" s="115"/>
      <c r="K38" s="115"/>
      <c r="L38" s="115"/>
      <c r="M38" s="115"/>
      <c r="N38" s="116">
        <f>SUM(C38:M38)</f>
        <v>30</v>
      </c>
    </row>
    <row r="39" spans="1:14" ht="10.5" customHeight="1">
      <c r="A39" s="99" t="s">
        <v>34</v>
      </c>
      <c r="B39" s="25" t="s">
        <v>14</v>
      </c>
      <c r="C39" s="26">
        <v>1738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>
        <f aca="true" t="shared" si="14" ref="N39:N50">SUM(C39:M39)</f>
        <v>1738</v>
      </c>
    </row>
    <row r="40" spans="1:14" ht="10.5" customHeight="1">
      <c r="A40" s="92"/>
      <c r="B40" s="20" t="s">
        <v>80</v>
      </c>
      <c r="C40" s="15"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1">
        <f t="shared" si="14"/>
        <v>0</v>
      </c>
    </row>
    <row r="41" spans="1:14" ht="10.5" customHeight="1" thickBot="1">
      <c r="A41" s="100"/>
      <c r="B41" s="28" t="s">
        <v>115</v>
      </c>
      <c r="C41" s="16">
        <f>SUM(C39:C40)</f>
        <v>1738</v>
      </c>
      <c r="D41" s="16">
        <f aca="true" t="shared" si="15" ref="D41:N41">SUM(D39:D40)</f>
        <v>0</v>
      </c>
      <c r="E41" s="16">
        <f t="shared" si="15"/>
        <v>0</v>
      </c>
      <c r="F41" s="16">
        <f t="shared" si="15"/>
        <v>0</v>
      </c>
      <c r="G41" s="16">
        <f t="shared" si="15"/>
        <v>0</v>
      </c>
      <c r="H41" s="16">
        <f t="shared" si="15"/>
        <v>0</v>
      </c>
      <c r="I41" s="16">
        <f t="shared" si="15"/>
        <v>0</v>
      </c>
      <c r="J41" s="16">
        <f t="shared" si="15"/>
        <v>0</v>
      </c>
      <c r="K41" s="16">
        <f t="shared" si="15"/>
        <v>0</v>
      </c>
      <c r="L41" s="16">
        <f t="shared" si="15"/>
        <v>0</v>
      </c>
      <c r="M41" s="16">
        <f t="shared" si="15"/>
        <v>0</v>
      </c>
      <c r="N41" s="29">
        <f t="shared" si="15"/>
        <v>1738</v>
      </c>
    </row>
    <row r="42" spans="1:14" ht="10.5" customHeight="1">
      <c r="A42" s="91" t="s">
        <v>35</v>
      </c>
      <c r="B42" s="17" t="s">
        <v>36</v>
      </c>
      <c r="C42" s="18">
        <v>10496</v>
      </c>
      <c r="D42" s="18"/>
      <c r="E42" s="18"/>
      <c r="F42" s="18"/>
      <c r="G42" s="18"/>
      <c r="H42" s="18"/>
      <c r="I42" s="18"/>
      <c r="J42" s="18">
        <v>1875</v>
      </c>
      <c r="K42" s="18"/>
      <c r="L42" s="18"/>
      <c r="M42" s="18">
        <v>3640</v>
      </c>
      <c r="N42" s="19">
        <f t="shared" si="14"/>
        <v>16011</v>
      </c>
    </row>
    <row r="43" spans="1:14" ht="10.5" customHeight="1">
      <c r="A43" s="92"/>
      <c r="B43" s="20" t="s">
        <v>80</v>
      </c>
      <c r="C43" s="15">
        <v>600</v>
      </c>
      <c r="D43" s="15"/>
      <c r="E43" s="15"/>
      <c r="F43" s="15"/>
      <c r="G43" s="15"/>
      <c r="H43" s="15"/>
      <c r="I43" s="15"/>
      <c r="J43" s="15">
        <v>250</v>
      </c>
      <c r="K43" s="15"/>
      <c r="L43" s="15"/>
      <c r="M43" s="15"/>
      <c r="N43" s="21">
        <f>SUM(C43:M43)</f>
        <v>850</v>
      </c>
    </row>
    <row r="44" spans="1:14" ht="10.5" customHeight="1" thickBot="1">
      <c r="A44" s="93"/>
      <c r="B44" s="22" t="s">
        <v>115</v>
      </c>
      <c r="C44" s="23">
        <f>SUM(C42:C43)</f>
        <v>11096</v>
      </c>
      <c r="D44" s="23">
        <f aca="true" t="shared" si="16" ref="D44:N44">SUM(D42:D43)</f>
        <v>0</v>
      </c>
      <c r="E44" s="23">
        <f t="shared" si="16"/>
        <v>0</v>
      </c>
      <c r="F44" s="23">
        <f t="shared" si="16"/>
        <v>0</v>
      </c>
      <c r="G44" s="23">
        <f t="shared" si="16"/>
        <v>0</v>
      </c>
      <c r="H44" s="23">
        <f t="shared" si="16"/>
        <v>0</v>
      </c>
      <c r="I44" s="23">
        <f t="shared" si="16"/>
        <v>0</v>
      </c>
      <c r="J44" s="23">
        <f t="shared" si="16"/>
        <v>2125</v>
      </c>
      <c r="K44" s="23">
        <f t="shared" si="16"/>
        <v>0</v>
      </c>
      <c r="L44" s="23">
        <f t="shared" si="16"/>
        <v>0</v>
      </c>
      <c r="M44" s="23">
        <f t="shared" si="16"/>
        <v>3640</v>
      </c>
      <c r="N44" s="24">
        <f t="shared" si="16"/>
        <v>16861</v>
      </c>
    </row>
    <row r="45" spans="1:14" ht="10.5" customHeight="1">
      <c r="A45" s="99" t="s">
        <v>37</v>
      </c>
      <c r="B45" s="25" t="s">
        <v>38</v>
      </c>
      <c r="C45" s="26">
        <v>2890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>
        <f t="shared" si="14"/>
        <v>2890</v>
      </c>
    </row>
    <row r="46" spans="1:14" ht="10.5" customHeight="1">
      <c r="A46" s="92"/>
      <c r="B46" s="20" t="s">
        <v>80</v>
      </c>
      <c r="C46" s="15"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21">
        <f>SUM(C46:M46)</f>
        <v>0</v>
      </c>
    </row>
    <row r="47" spans="1:14" ht="10.5" customHeight="1" thickBot="1">
      <c r="A47" s="93"/>
      <c r="B47" s="22" t="s">
        <v>115</v>
      </c>
      <c r="C47" s="23">
        <f>SUM(C45:C46)</f>
        <v>2890</v>
      </c>
      <c r="D47" s="23">
        <f aca="true" t="shared" si="17" ref="D47:N47">SUM(D45:D46)</f>
        <v>0</v>
      </c>
      <c r="E47" s="23">
        <f t="shared" si="17"/>
        <v>0</v>
      </c>
      <c r="F47" s="23">
        <f t="shared" si="17"/>
        <v>0</v>
      </c>
      <c r="G47" s="23">
        <f t="shared" si="17"/>
        <v>0</v>
      </c>
      <c r="H47" s="23">
        <f t="shared" si="17"/>
        <v>0</v>
      </c>
      <c r="I47" s="23">
        <f t="shared" si="17"/>
        <v>0</v>
      </c>
      <c r="J47" s="23">
        <f t="shared" si="17"/>
        <v>0</v>
      </c>
      <c r="K47" s="23">
        <f t="shared" si="17"/>
        <v>0</v>
      </c>
      <c r="L47" s="23">
        <f t="shared" si="17"/>
        <v>0</v>
      </c>
      <c r="M47" s="23">
        <f t="shared" si="17"/>
        <v>0</v>
      </c>
      <c r="N47" s="24">
        <f t="shared" si="17"/>
        <v>2890</v>
      </c>
    </row>
    <row r="48" spans="1:14" ht="10.5" customHeight="1" thickBot="1">
      <c r="A48" s="105" t="s">
        <v>99</v>
      </c>
      <c r="B48" s="65" t="s">
        <v>116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7">
        <f t="shared" si="14"/>
        <v>0</v>
      </c>
    </row>
    <row r="49" spans="1:14" s="2" customFormat="1" ht="10.5" customHeight="1">
      <c r="A49" s="91" t="s">
        <v>39</v>
      </c>
      <c r="B49" s="17" t="s">
        <v>40</v>
      </c>
      <c r="C49" s="18"/>
      <c r="D49" s="18">
        <v>684</v>
      </c>
      <c r="E49" s="18"/>
      <c r="F49" s="18">
        <v>187985</v>
      </c>
      <c r="G49" s="18">
        <v>87100</v>
      </c>
      <c r="H49" s="18"/>
      <c r="I49" s="18">
        <v>144174</v>
      </c>
      <c r="J49" s="18">
        <v>195</v>
      </c>
      <c r="K49" s="18"/>
      <c r="L49" s="18"/>
      <c r="M49" s="18"/>
      <c r="N49" s="19">
        <f t="shared" si="14"/>
        <v>420138</v>
      </c>
    </row>
    <row r="50" spans="1:14" s="2" customFormat="1" ht="10.5" customHeight="1">
      <c r="A50" s="92"/>
      <c r="B50" s="20" t="s">
        <v>80</v>
      </c>
      <c r="C50" s="15"/>
      <c r="D50" s="15">
        <v>0</v>
      </c>
      <c r="E50" s="15"/>
      <c r="F50" s="15">
        <v>-420</v>
      </c>
      <c r="G50" s="15">
        <v>1579</v>
      </c>
      <c r="H50" s="15"/>
      <c r="I50" s="15">
        <v>2569</v>
      </c>
      <c r="J50" s="15">
        <v>2400</v>
      </c>
      <c r="K50" s="15"/>
      <c r="L50" s="15"/>
      <c r="M50" s="15"/>
      <c r="N50" s="21">
        <f t="shared" si="14"/>
        <v>6128</v>
      </c>
    </row>
    <row r="51" spans="1:14" s="2" customFormat="1" ht="10.5" customHeight="1" thickBot="1">
      <c r="A51" s="93"/>
      <c r="B51" s="22" t="s">
        <v>103</v>
      </c>
      <c r="C51" s="23">
        <f>SUM(C49:C50)</f>
        <v>0</v>
      </c>
      <c r="D51" s="23">
        <f aca="true" t="shared" si="18" ref="D51:N51">SUM(D49:D50)</f>
        <v>684</v>
      </c>
      <c r="E51" s="23">
        <f t="shared" si="18"/>
        <v>0</v>
      </c>
      <c r="F51" s="23">
        <f t="shared" si="18"/>
        <v>187565</v>
      </c>
      <c r="G51" s="23">
        <f t="shared" si="18"/>
        <v>88679</v>
      </c>
      <c r="H51" s="23">
        <f t="shared" si="18"/>
        <v>0</v>
      </c>
      <c r="I51" s="23">
        <f t="shared" si="18"/>
        <v>146743</v>
      </c>
      <c r="J51" s="23">
        <f t="shared" si="18"/>
        <v>2595</v>
      </c>
      <c r="K51" s="23">
        <f t="shared" si="18"/>
        <v>0</v>
      </c>
      <c r="L51" s="23">
        <f t="shared" si="18"/>
        <v>0</v>
      </c>
      <c r="M51" s="23">
        <f t="shared" si="18"/>
        <v>0</v>
      </c>
      <c r="N51" s="24">
        <f t="shared" si="18"/>
        <v>426266</v>
      </c>
    </row>
    <row r="52" spans="1:14" s="2" customFormat="1" ht="10.5" customHeight="1">
      <c r="A52" s="99" t="s">
        <v>69</v>
      </c>
      <c r="B52" s="25" t="s">
        <v>70</v>
      </c>
      <c r="C52" s="26"/>
      <c r="D52" s="26"/>
      <c r="E52" s="26"/>
      <c r="F52" s="26"/>
      <c r="G52" s="26"/>
      <c r="H52" s="26">
        <v>84331</v>
      </c>
      <c r="I52" s="26"/>
      <c r="J52" s="26"/>
      <c r="K52" s="26"/>
      <c r="L52" s="26"/>
      <c r="M52" s="26"/>
      <c r="N52" s="27">
        <f>SUM(C52:M52)</f>
        <v>84331</v>
      </c>
    </row>
    <row r="53" spans="1:14" s="2" customFormat="1" ht="10.5" customHeight="1">
      <c r="A53" s="92"/>
      <c r="B53" s="20" t="s">
        <v>80</v>
      </c>
      <c r="C53" s="15"/>
      <c r="D53" s="15"/>
      <c r="E53" s="15"/>
      <c r="F53" s="15"/>
      <c r="G53" s="15"/>
      <c r="H53" s="15">
        <v>-54015</v>
      </c>
      <c r="I53" s="15"/>
      <c r="J53" s="15"/>
      <c r="K53" s="15"/>
      <c r="L53" s="15"/>
      <c r="M53" s="15"/>
      <c r="N53" s="21">
        <f>SUM(C53:M53)</f>
        <v>-54015</v>
      </c>
    </row>
    <row r="54" spans="1:14" s="2" customFormat="1" ht="10.5" customHeight="1" thickBot="1">
      <c r="A54" s="100"/>
      <c r="B54" s="28" t="s">
        <v>87</v>
      </c>
      <c r="C54" s="16">
        <f>SUM(C52:C53)</f>
        <v>0</v>
      </c>
      <c r="D54" s="16">
        <f aca="true" t="shared" si="19" ref="D54:N54">SUM(D52:D53)</f>
        <v>0</v>
      </c>
      <c r="E54" s="16">
        <f t="shared" si="19"/>
        <v>0</v>
      </c>
      <c r="F54" s="16">
        <f t="shared" si="19"/>
        <v>0</v>
      </c>
      <c r="G54" s="16">
        <f t="shared" si="19"/>
        <v>0</v>
      </c>
      <c r="H54" s="16">
        <f t="shared" si="19"/>
        <v>30316</v>
      </c>
      <c r="I54" s="16">
        <f t="shared" si="19"/>
        <v>0</v>
      </c>
      <c r="J54" s="16">
        <f t="shared" si="19"/>
        <v>0</v>
      </c>
      <c r="K54" s="16">
        <f t="shared" si="19"/>
        <v>0</v>
      </c>
      <c r="L54" s="16">
        <f t="shared" si="19"/>
        <v>0</v>
      </c>
      <c r="M54" s="16">
        <f t="shared" si="19"/>
        <v>0</v>
      </c>
      <c r="N54" s="29">
        <f t="shared" si="19"/>
        <v>30316</v>
      </c>
    </row>
    <row r="55" spans="1:14" s="1" customFormat="1" ht="10.5" customHeight="1">
      <c r="A55" s="83" t="s">
        <v>41</v>
      </c>
      <c r="B55" s="30" t="s">
        <v>42</v>
      </c>
      <c r="C55" s="31">
        <f>C39+C42+C45+C49+C52+C48</f>
        <v>15124</v>
      </c>
      <c r="D55" s="31">
        <f>D39+D42+D45+D49+D52</f>
        <v>684</v>
      </c>
      <c r="E55" s="31">
        <f>E39+E42+E45+E49+E52</f>
        <v>0</v>
      </c>
      <c r="F55" s="31">
        <f>F39+F42+F45+F49+F52</f>
        <v>187985</v>
      </c>
      <c r="G55" s="31">
        <f>G39+G42+G45+G49+G52</f>
        <v>87100</v>
      </c>
      <c r="H55" s="31">
        <f>H39+H42+H45+H49+H52</f>
        <v>84331</v>
      </c>
      <c r="I55" s="31">
        <f>I39+I42+I45+I49+I52</f>
        <v>144174</v>
      </c>
      <c r="J55" s="31">
        <f>J39+J42+J45+J49+J52</f>
        <v>2070</v>
      </c>
      <c r="K55" s="31">
        <f>K39+K42+K45+K49+K52</f>
        <v>0</v>
      </c>
      <c r="L55" s="31">
        <f>L39+L42+L45+L49+L52</f>
        <v>0</v>
      </c>
      <c r="M55" s="31">
        <f>M39+M42+M45+M49+M52</f>
        <v>3640</v>
      </c>
      <c r="N55" s="43">
        <f>N39+N42+N45+N49+N52</f>
        <v>525108</v>
      </c>
    </row>
    <row r="56" spans="1:14" s="1" customFormat="1" ht="10.5" customHeight="1">
      <c r="A56" s="84"/>
      <c r="B56" s="32" t="s">
        <v>80</v>
      </c>
      <c r="C56" s="33">
        <f>C40+C43+C46+C50+C53</f>
        <v>600</v>
      </c>
      <c r="D56" s="33">
        <f>D40+D43+D46+D50+D53</f>
        <v>0</v>
      </c>
      <c r="E56" s="33">
        <f>E40+E43+E46+E50+E53</f>
        <v>0</v>
      </c>
      <c r="F56" s="33">
        <f>F40+F43+F46+F50+F53</f>
        <v>-420</v>
      </c>
      <c r="G56" s="33">
        <f>G40+G43+G46+G50+G53</f>
        <v>1579</v>
      </c>
      <c r="H56" s="33">
        <f>H40+H43+H46+H50+H53</f>
        <v>-54015</v>
      </c>
      <c r="I56" s="33">
        <f>I40+I43+I46+I50+I53</f>
        <v>2569</v>
      </c>
      <c r="J56" s="33">
        <f>J40+J43+J46+J50+J53</f>
        <v>2650</v>
      </c>
      <c r="K56" s="33">
        <f>K40+K43+K46+K50+K53</f>
        <v>0</v>
      </c>
      <c r="L56" s="33">
        <f>L40+L43+L46+L50+L53</f>
        <v>0</v>
      </c>
      <c r="M56" s="33">
        <f>M40+M43+M46+M50+M53</f>
        <v>0</v>
      </c>
      <c r="N56" s="51">
        <f>N40+N43+N46+N50+N53</f>
        <v>-47037</v>
      </c>
    </row>
    <row r="57" spans="1:14" s="1" customFormat="1" ht="10.5" customHeight="1" thickBot="1">
      <c r="A57" s="85"/>
      <c r="B57" s="36" t="s">
        <v>93</v>
      </c>
      <c r="C57" s="37">
        <f>SUM(C55:C56)</f>
        <v>15724</v>
      </c>
      <c r="D57" s="37">
        <f aca="true" t="shared" si="20" ref="D57:N57">SUM(D55:D56)</f>
        <v>684</v>
      </c>
      <c r="E57" s="37">
        <f t="shared" si="20"/>
        <v>0</v>
      </c>
      <c r="F57" s="37">
        <f t="shared" si="20"/>
        <v>187565</v>
      </c>
      <c r="G57" s="37">
        <f t="shared" si="20"/>
        <v>88679</v>
      </c>
      <c r="H57" s="37">
        <f t="shared" si="20"/>
        <v>30316</v>
      </c>
      <c r="I57" s="37">
        <f t="shared" si="20"/>
        <v>146743</v>
      </c>
      <c r="J57" s="37">
        <f t="shared" si="20"/>
        <v>4720</v>
      </c>
      <c r="K57" s="37">
        <f t="shared" si="20"/>
        <v>0</v>
      </c>
      <c r="L57" s="37">
        <f t="shared" si="20"/>
        <v>0</v>
      </c>
      <c r="M57" s="37">
        <f t="shared" si="20"/>
        <v>3640</v>
      </c>
      <c r="N57" s="44">
        <f t="shared" si="20"/>
        <v>478071</v>
      </c>
    </row>
    <row r="58" spans="1:14" s="2" customFormat="1" ht="10.5" customHeight="1">
      <c r="A58" s="91" t="s">
        <v>72</v>
      </c>
      <c r="B58" s="17" t="s">
        <v>73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>
        <v>169</v>
      </c>
      <c r="N58" s="19">
        <f>SUM(C58:M58)</f>
        <v>169</v>
      </c>
    </row>
    <row r="59" spans="1:14" s="2" customFormat="1" ht="10.5" customHeight="1">
      <c r="A59" s="92"/>
      <c r="B59" s="20" t="s">
        <v>80</v>
      </c>
      <c r="C59" s="15"/>
      <c r="D59" s="15"/>
      <c r="E59" s="15">
        <v>207</v>
      </c>
      <c r="F59" s="15"/>
      <c r="G59" s="15"/>
      <c r="H59" s="15"/>
      <c r="I59" s="15"/>
      <c r="J59" s="15"/>
      <c r="K59" s="15"/>
      <c r="L59" s="15"/>
      <c r="M59" s="15"/>
      <c r="N59" s="21">
        <f>SUM(C59:M59)</f>
        <v>207</v>
      </c>
    </row>
    <row r="60" spans="1:14" s="2" customFormat="1" ht="10.5" customHeight="1" thickBot="1">
      <c r="A60" s="100"/>
      <c r="B60" s="28" t="s">
        <v>88</v>
      </c>
      <c r="C60" s="16">
        <f>SUM(C58:C59)</f>
        <v>0</v>
      </c>
      <c r="D60" s="16">
        <f aca="true" t="shared" si="21" ref="D60:N60">SUM(D58:D59)</f>
        <v>0</v>
      </c>
      <c r="E60" s="16">
        <f t="shared" si="21"/>
        <v>207</v>
      </c>
      <c r="F60" s="16">
        <f t="shared" si="21"/>
        <v>0</v>
      </c>
      <c r="G60" s="16">
        <f t="shared" si="21"/>
        <v>0</v>
      </c>
      <c r="H60" s="16">
        <f t="shared" si="21"/>
        <v>0</v>
      </c>
      <c r="I60" s="16">
        <f t="shared" si="21"/>
        <v>0</v>
      </c>
      <c r="J60" s="16">
        <f t="shared" si="21"/>
        <v>0</v>
      </c>
      <c r="K60" s="16">
        <f t="shared" si="21"/>
        <v>0</v>
      </c>
      <c r="L60" s="16">
        <f t="shared" si="21"/>
        <v>0</v>
      </c>
      <c r="M60" s="16">
        <f t="shared" si="21"/>
        <v>169</v>
      </c>
      <c r="N60" s="29">
        <f t="shared" si="21"/>
        <v>376</v>
      </c>
    </row>
    <row r="61" spans="1:14" s="2" customFormat="1" ht="10.5" customHeight="1">
      <c r="A61" s="17" t="s">
        <v>89</v>
      </c>
      <c r="B61" s="110" t="s">
        <v>111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>
        <v>32</v>
      </c>
      <c r="N61" s="19">
        <f>SUM(C61:M61)</f>
        <v>32</v>
      </c>
    </row>
    <row r="62" spans="1:14" s="2" customFormat="1" ht="10.5" customHeight="1">
      <c r="A62" s="20"/>
      <c r="B62" s="109" t="s">
        <v>80</v>
      </c>
      <c r="C62" s="15"/>
      <c r="D62" s="15"/>
      <c r="E62" s="15">
        <v>150</v>
      </c>
      <c r="F62" s="15"/>
      <c r="G62" s="15"/>
      <c r="H62" s="15"/>
      <c r="I62" s="15"/>
      <c r="J62" s="15"/>
      <c r="K62" s="15"/>
      <c r="L62" s="15"/>
      <c r="M62" s="15"/>
      <c r="N62" s="21">
        <f>SUM(C62:M62)</f>
        <v>150</v>
      </c>
    </row>
    <row r="63" spans="1:14" s="2" customFormat="1" ht="10.5" customHeight="1" thickBot="1">
      <c r="A63" s="22"/>
      <c r="B63" s="111" t="s">
        <v>129</v>
      </c>
      <c r="C63" s="23">
        <f>SUM(C61:C62)</f>
        <v>0</v>
      </c>
      <c r="D63" s="23">
        <f aca="true" t="shared" si="22" ref="D63:N63">SUM(D61:D62)</f>
        <v>0</v>
      </c>
      <c r="E63" s="23">
        <f t="shared" si="22"/>
        <v>150</v>
      </c>
      <c r="F63" s="23">
        <f t="shared" si="22"/>
        <v>0</v>
      </c>
      <c r="G63" s="23">
        <f t="shared" si="22"/>
        <v>0</v>
      </c>
      <c r="H63" s="23">
        <f t="shared" si="22"/>
        <v>0</v>
      </c>
      <c r="I63" s="23">
        <f t="shared" si="22"/>
        <v>0</v>
      </c>
      <c r="J63" s="23">
        <f t="shared" si="22"/>
        <v>0</v>
      </c>
      <c r="K63" s="23">
        <f t="shared" si="22"/>
        <v>0</v>
      </c>
      <c r="L63" s="23">
        <f t="shared" si="22"/>
        <v>0</v>
      </c>
      <c r="M63" s="23">
        <f t="shared" si="22"/>
        <v>32</v>
      </c>
      <c r="N63" s="24">
        <f t="shared" si="22"/>
        <v>182</v>
      </c>
    </row>
    <row r="64" spans="1:14" s="1" customFormat="1" ht="10.5" customHeight="1">
      <c r="A64" s="102" t="s">
        <v>90</v>
      </c>
      <c r="B64" s="68" t="s">
        <v>91</v>
      </c>
      <c r="C64" s="69">
        <f>C58+C61</f>
        <v>0</v>
      </c>
      <c r="D64" s="69">
        <f aca="true" t="shared" si="23" ref="D64:N64">D58+D61</f>
        <v>0</v>
      </c>
      <c r="E64" s="69">
        <f t="shared" si="23"/>
        <v>0</v>
      </c>
      <c r="F64" s="69">
        <f t="shared" si="23"/>
        <v>0</v>
      </c>
      <c r="G64" s="69">
        <f t="shared" si="23"/>
        <v>0</v>
      </c>
      <c r="H64" s="69">
        <f t="shared" si="23"/>
        <v>0</v>
      </c>
      <c r="I64" s="69">
        <f t="shared" si="23"/>
        <v>0</v>
      </c>
      <c r="J64" s="69">
        <f t="shared" si="23"/>
        <v>0</v>
      </c>
      <c r="K64" s="69">
        <f t="shared" si="23"/>
        <v>0</v>
      </c>
      <c r="L64" s="69">
        <f t="shared" si="23"/>
        <v>0</v>
      </c>
      <c r="M64" s="69">
        <f t="shared" si="23"/>
        <v>201</v>
      </c>
      <c r="N64" s="74">
        <f t="shared" si="23"/>
        <v>201</v>
      </c>
    </row>
    <row r="65" spans="1:14" s="1" customFormat="1" ht="10.5" customHeight="1">
      <c r="A65" s="84"/>
      <c r="B65" s="32" t="s">
        <v>80</v>
      </c>
      <c r="C65" s="33">
        <f>C59+C62</f>
        <v>0</v>
      </c>
      <c r="D65" s="33">
        <f aca="true" t="shared" si="24" ref="D65:N65">D59+D62</f>
        <v>0</v>
      </c>
      <c r="E65" s="33">
        <f t="shared" si="24"/>
        <v>357</v>
      </c>
      <c r="F65" s="33">
        <f t="shared" si="24"/>
        <v>0</v>
      </c>
      <c r="G65" s="33">
        <f t="shared" si="24"/>
        <v>0</v>
      </c>
      <c r="H65" s="33">
        <f t="shared" si="24"/>
        <v>0</v>
      </c>
      <c r="I65" s="33">
        <f t="shared" si="24"/>
        <v>0</v>
      </c>
      <c r="J65" s="33">
        <f t="shared" si="24"/>
        <v>0</v>
      </c>
      <c r="K65" s="33">
        <f t="shared" si="24"/>
        <v>0</v>
      </c>
      <c r="L65" s="33">
        <f t="shared" si="24"/>
        <v>0</v>
      </c>
      <c r="M65" s="33">
        <f t="shared" si="24"/>
        <v>0</v>
      </c>
      <c r="N65" s="51">
        <f t="shared" si="24"/>
        <v>357</v>
      </c>
    </row>
    <row r="66" spans="1:14" s="1" customFormat="1" ht="10.5" customHeight="1" thickBot="1">
      <c r="A66" s="85"/>
      <c r="B66" s="36" t="s">
        <v>92</v>
      </c>
      <c r="C66" s="37">
        <f>SUM(C64:C65)</f>
        <v>0</v>
      </c>
      <c r="D66" s="37">
        <f aca="true" t="shared" si="25" ref="D66:N66">SUM(D64:D65)</f>
        <v>0</v>
      </c>
      <c r="E66" s="37">
        <f t="shared" si="25"/>
        <v>357</v>
      </c>
      <c r="F66" s="37">
        <f t="shared" si="25"/>
        <v>0</v>
      </c>
      <c r="G66" s="37">
        <f t="shared" si="25"/>
        <v>0</v>
      </c>
      <c r="H66" s="37">
        <f t="shared" si="25"/>
        <v>0</v>
      </c>
      <c r="I66" s="37">
        <f t="shared" si="25"/>
        <v>0</v>
      </c>
      <c r="J66" s="37">
        <f t="shared" si="25"/>
        <v>0</v>
      </c>
      <c r="K66" s="37">
        <f t="shared" si="25"/>
        <v>0</v>
      </c>
      <c r="L66" s="37">
        <f t="shared" si="25"/>
        <v>0</v>
      </c>
      <c r="M66" s="37">
        <f t="shared" si="25"/>
        <v>201</v>
      </c>
      <c r="N66" s="44">
        <f t="shared" si="25"/>
        <v>558</v>
      </c>
    </row>
    <row r="67" spans="1:15" s="1" customFormat="1" ht="10.5" customHeight="1">
      <c r="A67" s="101">
        <v>1</v>
      </c>
      <c r="B67" s="38" t="s">
        <v>43</v>
      </c>
      <c r="C67" s="39">
        <f>C4+C19+C34+C55+C64+C7</f>
        <v>28595</v>
      </c>
      <c r="D67" s="39">
        <f>D4+D19+D34+D55+D64+D7</f>
        <v>684</v>
      </c>
      <c r="E67" s="39">
        <f>E4+E19+E34+E55+E64+E7</f>
        <v>13545</v>
      </c>
      <c r="F67" s="39">
        <f>F4+F19+F34+F55+F64+F7</f>
        <v>187985</v>
      </c>
      <c r="G67" s="39">
        <f>G4+G19+G34+G55+G64+G7</f>
        <v>87100</v>
      </c>
      <c r="H67" s="39">
        <f>H4+H19+H34+H55+H64+H7</f>
        <v>84331</v>
      </c>
      <c r="I67" s="39">
        <f>I4+I19+I34+I55+I64+I7</f>
        <v>144174</v>
      </c>
      <c r="J67" s="39">
        <f>J4+J19+J34+J55+J64+J7</f>
        <v>2070</v>
      </c>
      <c r="K67" s="39">
        <f>K4+K19+K34+K55+K64+K7</f>
        <v>0</v>
      </c>
      <c r="L67" s="39">
        <f>L4+L19+L34+L55+L64+L7</f>
        <v>3075</v>
      </c>
      <c r="M67" s="39">
        <f>M4+M19+M34+M55+M64+M7</f>
        <v>8317</v>
      </c>
      <c r="N67" s="40">
        <f>N4+N19+N34+N55+N64+N7</f>
        <v>559876</v>
      </c>
      <c r="O67" s="7"/>
    </row>
    <row r="68" spans="1:15" s="1" customFormat="1" ht="10.5" customHeight="1">
      <c r="A68" s="89"/>
      <c r="B68" s="41" t="s">
        <v>80</v>
      </c>
      <c r="C68" s="42">
        <f>C20+C56+C65+C35+C5+C38</f>
        <v>818</v>
      </c>
      <c r="D68" s="42">
        <f>D20+D56+D65+D35+D5+D38</f>
        <v>0</v>
      </c>
      <c r="E68" s="42">
        <f>E20+E56+E65+E35+E5+E38</f>
        <v>1741</v>
      </c>
      <c r="F68" s="42">
        <f>F20+F56+F65+F35+F5+F38</f>
        <v>-420</v>
      </c>
      <c r="G68" s="42">
        <f>G20+G56+G65+G35+G5+G38</f>
        <v>1579</v>
      </c>
      <c r="H68" s="42">
        <f>H20+H56+H65+H35+H5+H38</f>
        <v>-54015</v>
      </c>
      <c r="I68" s="42">
        <f>I20+I56+I65+I35+I5+I38</f>
        <v>2569</v>
      </c>
      <c r="J68" s="42">
        <f>J20+J56+J65+J35+J5+J38</f>
        <v>2650</v>
      </c>
      <c r="K68" s="42">
        <f>K20+K56+K65+K35+K5+K38</f>
        <v>0</v>
      </c>
      <c r="L68" s="42">
        <f>L20+L56+L65+L35+L5+L38</f>
        <v>-930</v>
      </c>
      <c r="M68" s="42">
        <f>M20+M56+M65+M35+M5+M38</f>
        <v>0</v>
      </c>
      <c r="N68" s="52">
        <f>N20+N56+N65+N35+N5+N38</f>
        <v>-46008</v>
      </c>
      <c r="O68" s="7"/>
    </row>
    <row r="69" spans="1:15" s="1" customFormat="1" ht="10.5" customHeight="1" thickBot="1">
      <c r="A69" s="90"/>
      <c r="B69" s="70" t="s">
        <v>94</v>
      </c>
      <c r="C69" s="71">
        <f>SUM(C67:C68)</f>
        <v>29413</v>
      </c>
      <c r="D69" s="71">
        <f aca="true" t="shared" si="26" ref="D69:N69">SUM(D67:D68)</f>
        <v>684</v>
      </c>
      <c r="E69" s="71">
        <f t="shared" si="26"/>
        <v>15286</v>
      </c>
      <c r="F69" s="71">
        <f t="shared" si="26"/>
        <v>187565</v>
      </c>
      <c r="G69" s="71">
        <f t="shared" si="26"/>
        <v>88679</v>
      </c>
      <c r="H69" s="71">
        <f t="shared" si="26"/>
        <v>30316</v>
      </c>
      <c r="I69" s="71">
        <f t="shared" si="26"/>
        <v>146743</v>
      </c>
      <c r="J69" s="71">
        <f t="shared" si="26"/>
        <v>4720</v>
      </c>
      <c r="K69" s="71">
        <f t="shared" si="26"/>
        <v>0</v>
      </c>
      <c r="L69" s="71">
        <f t="shared" si="26"/>
        <v>2145</v>
      </c>
      <c r="M69" s="71">
        <f t="shared" si="26"/>
        <v>8317</v>
      </c>
      <c r="N69" s="72">
        <f t="shared" si="26"/>
        <v>513868</v>
      </c>
      <c r="O69" s="7"/>
    </row>
    <row r="70" spans="1:15" s="1" customFormat="1" ht="10.5" customHeight="1">
      <c r="A70" s="38" t="s">
        <v>105</v>
      </c>
      <c r="B70" s="107" t="s">
        <v>123</v>
      </c>
      <c r="C70" s="39"/>
      <c r="D70" s="39"/>
      <c r="E70" s="39">
        <v>123</v>
      </c>
      <c r="F70" s="39"/>
      <c r="G70" s="39"/>
      <c r="H70" s="39"/>
      <c r="I70" s="39"/>
      <c r="J70" s="39"/>
      <c r="K70" s="39"/>
      <c r="L70" s="39"/>
      <c r="M70" s="39"/>
      <c r="N70" s="117">
        <f>SUM(C70:M70)</f>
        <v>123</v>
      </c>
      <c r="O70" s="7"/>
    </row>
    <row r="71" spans="1:15" s="1" customFormat="1" ht="10.5" customHeight="1">
      <c r="A71" s="41"/>
      <c r="B71" s="106" t="s">
        <v>80</v>
      </c>
      <c r="C71" s="42">
        <v>5</v>
      </c>
      <c r="D71" s="42"/>
      <c r="E71" s="42"/>
      <c r="F71" s="42"/>
      <c r="G71" s="42"/>
      <c r="H71" s="42"/>
      <c r="I71" s="42"/>
      <c r="J71" s="42"/>
      <c r="K71" s="42"/>
      <c r="L71" s="42">
        <v>258</v>
      </c>
      <c r="M71" s="42"/>
      <c r="N71" s="52">
        <f>SUM(C71:M71)</f>
        <v>263</v>
      </c>
      <c r="O71" s="7"/>
    </row>
    <row r="72" spans="1:15" s="1" customFormat="1" ht="10.5" customHeight="1" thickBot="1">
      <c r="A72" s="55"/>
      <c r="B72" s="108" t="s">
        <v>114</v>
      </c>
      <c r="C72" s="56">
        <f>SUM(C70:C71)</f>
        <v>5</v>
      </c>
      <c r="D72" s="56">
        <f aca="true" t="shared" si="27" ref="D72:N72">SUM(D70:D71)</f>
        <v>0</v>
      </c>
      <c r="E72" s="56">
        <f t="shared" si="27"/>
        <v>123</v>
      </c>
      <c r="F72" s="56">
        <f t="shared" si="27"/>
        <v>0</v>
      </c>
      <c r="G72" s="56">
        <f t="shared" si="27"/>
        <v>0</v>
      </c>
      <c r="H72" s="56">
        <f t="shared" si="27"/>
        <v>0</v>
      </c>
      <c r="I72" s="56">
        <f t="shared" si="27"/>
        <v>0</v>
      </c>
      <c r="J72" s="56">
        <f t="shared" si="27"/>
        <v>0</v>
      </c>
      <c r="K72" s="56">
        <f t="shared" si="27"/>
        <v>0</v>
      </c>
      <c r="L72" s="56">
        <f t="shared" si="27"/>
        <v>258</v>
      </c>
      <c r="M72" s="56">
        <f t="shared" si="27"/>
        <v>0</v>
      </c>
      <c r="N72" s="57">
        <f t="shared" si="27"/>
        <v>386</v>
      </c>
      <c r="O72" s="7"/>
    </row>
    <row r="73" spans="1:14" s="2" customFormat="1" ht="10.5" customHeight="1">
      <c r="A73" s="99" t="s">
        <v>44</v>
      </c>
      <c r="B73" s="25" t="s">
        <v>45</v>
      </c>
      <c r="C73" s="26">
        <v>4089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>
        <f>SUM(C73:M73)</f>
        <v>4089</v>
      </c>
    </row>
    <row r="74" spans="1:14" s="2" customFormat="1" ht="10.5" customHeight="1">
      <c r="A74" s="92"/>
      <c r="B74" s="20" t="s">
        <v>80</v>
      </c>
      <c r="C74" s="15"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1">
        <f>SUM(C74:M74)</f>
        <v>0</v>
      </c>
    </row>
    <row r="75" spans="1:14" s="2" customFormat="1" ht="10.5" customHeight="1" thickBot="1">
      <c r="A75" s="93"/>
      <c r="B75" s="22" t="s">
        <v>115</v>
      </c>
      <c r="C75" s="23">
        <f>SUM(C73:C74)</f>
        <v>4089</v>
      </c>
      <c r="D75" s="23">
        <f aca="true" t="shared" si="28" ref="D75:N75">SUM(D73:D74)</f>
        <v>0</v>
      </c>
      <c r="E75" s="23">
        <f t="shared" si="28"/>
        <v>0</v>
      </c>
      <c r="F75" s="23">
        <f t="shared" si="28"/>
        <v>0</v>
      </c>
      <c r="G75" s="23">
        <f t="shared" si="28"/>
        <v>0</v>
      </c>
      <c r="H75" s="23">
        <f t="shared" si="28"/>
        <v>0</v>
      </c>
      <c r="I75" s="23">
        <f t="shared" si="28"/>
        <v>0</v>
      </c>
      <c r="J75" s="23">
        <f t="shared" si="28"/>
        <v>0</v>
      </c>
      <c r="K75" s="23">
        <f t="shared" si="28"/>
        <v>0</v>
      </c>
      <c r="L75" s="23">
        <f t="shared" si="28"/>
        <v>0</v>
      </c>
      <c r="M75" s="23">
        <f t="shared" si="28"/>
        <v>0</v>
      </c>
      <c r="N75" s="24">
        <f t="shared" si="28"/>
        <v>4089</v>
      </c>
    </row>
    <row r="76" spans="1:14" s="1" customFormat="1" ht="10.5" customHeight="1">
      <c r="A76" s="102">
        <v>2</v>
      </c>
      <c r="B76" s="68" t="s">
        <v>106</v>
      </c>
      <c r="C76" s="69">
        <f>C73+C70+C70</f>
        <v>4089</v>
      </c>
      <c r="D76" s="69">
        <f aca="true" t="shared" si="29" ref="D76:M76">D73+D70+D70</f>
        <v>0</v>
      </c>
      <c r="E76" s="69">
        <f>E73+E70</f>
        <v>123</v>
      </c>
      <c r="F76" s="69">
        <f t="shared" si="29"/>
        <v>0</v>
      </c>
      <c r="G76" s="69">
        <f t="shared" si="29"/>
        <v>0</v>
      </c>
      <c r="H76" s="69">
        <f t="shared" si="29"/>
        <v>0</v>
      </c>
      <c r="I76" s="69">
        <f t="shared" si="29"/>
        <v>0</v>
      </c>
      <c r="J76" s="69">
        <f t="shared" si="29"/>
        <v>0</v>
      </c>
      <c r="K76" s="69">
        <f t="shared" si="29"/>
        <v>0</v>
      </c>
      <c r="L76" s="69">
        <f t="shared" si="29"/>
        <v>0</v>
      </c>
      <c r="M76" s="69">
        <f t="shared" si="29"/>
        <v>0</v>
      </c>
      <c r="N76" s="74">
        <f>N73+N70</f>
        <v>4212</v>
      </c>
    </row>
    <row r="77" spans="1:14" s="1" customFormat="1" ht="10.5" customHeight="1">
      <c r="A77" s="84"/>
      <c r="B77" s="32" t="s">
        <v>107</v>
      </c>
      <c r="C77" s="33">
        <f>C74+C71</f>
        <v>5</v>
      </c>
      <c r="D77" s="33">
        <f aca="true" t="shared" si="30" ref="D77:N77">D74+D71</f>
        <v>0</v>
      </c>
      <c r="E77" s="33">
        <f t="shared" si="30"/>
        <v>0</v>
      </c>
      <c r="F77" s="33">
        <f t="shared" si="30"/>
        <v>0</v>
      </c>
      <c r="G77" s="33">
        <f t="shared" si="30"/>
        <v>0</v>
      </c>
      <c r="H77" s="33">
        <f t="shared" si="30"/>
        <v>0</v>
      </c>
      <c r="I77" s="33">
        <f t="shared" si="30"/>
        <v>0</v>
      </c>
      <c r="J77" s="33">
        <f t="shared" si="30"/>
        <v>0</v>
      </c>
      <c r="K77" s="33">
        <f t="shared" si="30"/>
        <v>0</v>
      </c>
      <c r="L77" s="33">
        <f t="shared" si="30"/>
        <v>258</v>
      </c>
      <c r="M77" s="33">
        <f t="shared" si="30"/>
        <v>0</v>
      </c>
      <c r="N77" s="51">
        <f t="shared" si="30"/>
        <v>263</v>
      </c>
    </row>
    <row r="78" spans="1:14" s="58" customFormat="1" ht="11.25" thickBot="1">
      <c r="A78" s="85"/>
      <c r="B78" s="36" t="s">
        <v>108</v>
      </c>
      <c r="C78" s="37">
        <f>SUM(C76:C77)</f>
        <v>4094</v>
      </c>
      <c r="D78" s="37">
        <f aca="true" t="shared" si="31" ref="D78:N78">SUM(D76:D77)</f>
        <v>0</v>
      </c>
      <c r="E78" s="37">
        <f t="shared" si="31"/>
        <v>123</v>
      </c>
      <c r="F78" s="37">
        <f t="shared" si="31"/>
        <v>0</v>
      </c>
      <c r="G78" s="37">
        <f t="shared" si="31"/>
        <v>0</v>
      </c>
      <c r="H78" s="37">
        <f t="shared" si="31"/>
        <v>0</v>
      </c>
      <c r="I78" s="37">
        <f t="shared" si="31"/>
        <v>0</v>
      </c>
      <c r="J78" s="37">
        <f t="shared" si="31"/>
        <v>0</v>
      </c>
      <c r="K78" s="37">
        <f t="shared" si="31"/>
        <v>0</v>
      </c>
      <c r="L78" s="37">
        <f t="shared" si="31"/>
        <v>258</v>
      </c>
      <c r="M78" s="37">
        <f t="shared" si="31"/>
        <v>0</v>
      </c>
      <c r="N78" s="44">
        <f t="shared" si="31"/>
        <v>4475</v>
      </c>
    </row>
    <row r="79" spans="1:14" s="2" customFormat="1" ht="10.5" customHeight="1">
      <c r="A79" s="91" t="s">
        <v>97</v>
      </c>
      <c r="B79" s="17" t="s">
        <v>109</v>
      </c>
      <c r="C79" s="18"/>
      <c r="D79" s="18"/>
      <c r="E79" s="18">
        <v>7834</v>
      </c>
      <c r="F79" s="18"/>
      <c r="G79" s="18"/>
      <c r="H79" s="18"/>
      <c r="I79" s="18"/>
      <c r="J79" s="18"/>
      <c r="K79" s="18"/>
      <c r="L79" s="18"/>
      <c r="M79" s="18"/>
      <c r="N79" s="19">
        <f>SUM(C79:M79)</f>
        <v>7834</v>
      </c>
    </row>
    <row r="80" spans="1:14" s="2" customFormat="1" ht="10.5" customHeight="1">
      <c r="A80" s="99"/>
      <c r="B80" s="25" t="s">
        <v>80</v>
      </c>
      <c r="C80" s="26"/>
      <c r="D80" s="26"/>
      <c r="E80" s="26">
        <v>2047</v>
      </c>
      <c r="F80" s="26"/>
      <c r="G80" s="26"/>
      <c r="H80" s="26"/>
      <c r="I80" s="26"/>
      <c r="J80" s="26"/>
      <c r="K80" s="26"/>
      <c r="L80" s="26">
        <v>100</v>
      </c>
      <c r="M80" s="26"/>
      <c r="N80" s="27">
        <f>SUM(C80:M80)</f>
        <v>2147</v>
      </c>
    </row>
    <row r="81" spans="1:14" s="2" customFormat="1" ht="10.5" customHeight="1" thickBot="1">
      <c r="A81" s="94"/>
      <c r="B81" s="12" t="s">
        <v>110</v>
      </c>
      <c r="C81" s="13">
        <f>SUM(C79:C80)</f>
        <v>0</v>
      </c>
      <c r="D81" s="13">
        <f aca="true" t="shared" si="32" ref="D81:N81">SUM(D79:D80)</f>
        <v>0</v>
      </c>
      <c r="E81" s="13">
        <f t="shared" si="32"/>
        <v>9881</v>
      </c>
      <c r="F81" s="13">
        <f t="shared" si="32"/>
        <v>0</v>
      </c>
      <c r="G81" s="13">
        <f t="shared" si="32"/>
        <v>0</v>
      </c>
      <c r="H81" s="13">
        <f t="shared" si="32"/>
        <v>0</v>
      </c>
      <c r="I81" s="13">
        <f t="shared" si="32"/>
        <v>0</v>
      </c>
      <c r="J81" s="13">
        <f t="shared" si="32"/>
        <v>0</v>
      </c>
      <c r="K81" s="13">
        <f t="shared" si="32"/>
        <v>0</v>
      </c>
      <c r="L81" s="13">
        <f t="shared" si="32"/>
        <v>100</v>
      </c>
      <c r="M81" s="13">
        <f t="shared" si="32"/>
        <v>0</v>
      </c>
      <c r="N81" s="14">
        <f t="shared" si="32"/>
        <v>9981</v>
      </c>
    </row>
    <row r="82" spans="1:14" ht="10.5" customHeight="1">
      <c r="A82" s="91" t="s">
        <v>46</v>
      </c>
      <c r="B82" s="17" t="s">
        <v>13</v>
      </c>
      <c r="C82" s="18">
        <v>5920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>
        <f>SUM(C82:M82)</f>
        <v>5920</v>
      </c>
    </row>
    <row r="83" spans="1:14" ht="10.5" customHeight="1">
      <c r="A83" s="92"/>
      <c r="B83" s="20" t="s">
        <v>80</v>
      </c>
      <c r="C83" s="15"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1">
        <f>SUM(C83:M83)</f>
        <v>0</v>
      </c>
    </row>
    <row r="84" spans="1:14" ht="10.5" customHeight="1" thickBot="1">
      <c r="A84" s="100"/>
      <c r="B84" s="28" t="s">
        <v>115</v>
      </c>
      <c r="C84" s="16">
        <f>SUM(C82:C83)</f>
        <v>5920</v>
      </c>
      <c r="D84" s="16">
        <f aca="true" t="shared" si="33" ref="D84:N84">SUM(D82:D83)</f>
        <v>0</v>
      </c>
      <c r="E84" s="16">
        <f t="shared" si="33"/>
        <v>0</v>
      </c>
      <c r="F84" s="16">
        <f t="shared" si="33"/>
        <v>0</v>
      </c>
      <c r="G84" s="16">
        <f t="shared" si="33"/>
        <v>0</v>
      </c>
      <c r="H84" s="16">
        <f t="shared" si="33"/>
        <v>0</v>
      </c>
      <c r="I84" s="16">
        <f t="shared" si="33"/>
        <v>0</v>
      </c>
      <c r="J84" s="16">
        <f t="shared" si="33"/>
        <v>0</v>
      </c>
      <c r="K84" s="16">
        <f t="shared" si="33"/>
        <v>0</v>
      </c>
      <c r="L84" s="16">
        <f t="shared" si="33"/>
        <v>0</v>
      </c>
      <c r="M84" s="16">
        <f t="shared" si="33"/>
        <v>0</v>
      </c>
      <c r="N84" s="29">
        <f t="shared" si="33"/>
        <v>5920</v>
      </c>
    </row>
    <row r="85" spans="1:15" ht="10.5" customHeight="1">
      <c r="A85" s="17" t="s">
        <v>47</v>
      </c>
      <c r="B85" s="110" t="s">
        <v>48</v>
      </c>
      <c r="C85" s="18">
        <v>230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9">
        <f>SUM(C85:M85)</f>
        <v>230</v>
      </c>
      <c r="O85" s="5"/>
    </row>
    <row r="86" spans="1:15" ht="10.5" customHeight="1">
      <c r="A86" s="20"/>
      <c r="B86" s="109" t="s">
        <v>130</v>
      </c>
      <c r="C86" s="15">
        <v>75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21">
        <f>SUM(C86:M86)</f>
        <v>75</v>
      </c>
      <c r="O86" s="5"/>
    </row>
    <row r="87" spans="1:15" ht="10.5" customHeight="1" thickBot="1">
      <c r="A87" s="22"/>
      <c r="B87" s="111" t="s">
        <v>131</v>
      </c>
      <c r="C87" s="23">
        <f>SUM(C85:C86)</f>
        <v>305</v>
      </c>
      <c r="D87" s="23">
        <f aca="true" t="shared" si="34" ref="D87:N87">SUM(D85:D86)</f>
        <v>0</v>
      </c>
      <c r="E87" s="23">
        <f t="shared" si="34"/>
        <v>0</v>
      </c>
      <c r="F87" s="23">
        <f t="shared" si="34"/>
        <v>0</v>
      </c>
      <c r="G87" s="23">
        <f t="shared" si="34"/>
        <v>0</v>
      </c>
      <c r="H87" s="23">
        <f t="shared" si="34"/>
        <v>0</v>
      </c>
      <c r="I87" s="23">
        <f t="shared" si="34"/>
        <v>0</v>
      </c>
      <c r="J87" s="23">
        <f t="shared" si="34"/>
        <v>0</v>
      </c>
      <c r="K87" s="23">
        <f t="shared" si="34"/>
        <v>0</v>
      </c>
      <c r="L87" s="23">
        <f t="shared" si="34"/>
        <v>0</v>
      </c>
      <c r="M87" s="23">
        <f t="shared" si="34"/>
        <v>0</v>
      </c>
      <c r="N87" s="24">
        <f t="shared" si="34"/>
        <v>305</v>
      </c>
      <c r="O87" s="5"/>
    </row>
    <row r="88" spans="1:14" s="1" customFormat="1" ht="10.5" customHeight="1">
      <c r="A88" s="102">
        <v>3</v>
      </c>
      <c r="B88" s="68" t="s">
        <v>50</v>
      </c>
      <c r="C88" s="69">
        <f>C79+C82+C85</f>
        <v>6150</v>
      </c>
      <c r="D88" s="69">
        <f aca="true" t="shared" si="35" ref="D88:N88">D79+D82+D85</f>
        <v>0</v>
      </c>
      <c r="E88" s="69">
        <f t="shared" si="35"/>
        <v>7834</v>
      </c>
      <c r="F88" s="69">
        <f t="shared" si="35"/>
        <v>0</v>
      </c>
      <c r="G88" s="69">
        <f t="shared" si="35"/>
        <v>0</v>
      </c>
      <c r="H88" s="69">
        <f t="shared" si="35"/>
        <v>0</v>
      </c>
      <c r="I88" s="69">
        <f t="shared" si="35"/>
        <v>0</v>
      </c>
      <c r="J88" s="69">
        <f t="shared" si="35"/>
        <v>0</v>
      </c>
      <c r="K88" s="69">
        <f t="shared" si="35"/>
        <v>0</v>
      </c>
      <c r="L88" s="69">
        <f t="shared" si="35"/>
        <v>0</v>
      </c>
      <c r="M88" s="69">
        <f t="shared" si="35"/>
        <v>0</v>
      </c>
      <c r="N88" s="74">
        <f t="shared" si="35"/>
        <v>13984</v>
      </c>
    </row>
    <row r="89" spans="1:14" s="1" customFormat="1" ht="10.5" customHeight="1">
      <c r="A89" s="84"/>
      <c r="B89" s="32" t="s">
        <v>80</v>
      </c>
      <c r="C89" s="33">
        <f>C80+C83+C86</f>
        <v>75</v>
      </c>
      <c r="D89" s="33">
        <f aca="true" t="shared" si="36" ref="D89:N89">D80+D83+D86</f>
        <v>0</v>
      </c>
      <c r="E89" s="33">
        <f t="shared" si="36"/>
        <v>2047</v>
      </c>
      <c r="F89" s="33">
        <f t="shared" si="36"/>
        <v>0</v>
      </c>
      <c r="G89" s="33">
        <f t="shared" si="36"/>
        <v>0</v>
      </c>
      <c r="H89" s="33">
        <f t="shared" si="36"/>
        <v>0</v>
      </c>
      <c r="I89" s="33">
        <f t="shared" si="36"/>
        <v>0</v>
      </c>
      <c r="J89" s="33">
        <f t="shared" si="36"/>
        <v>0</v>
      </c>
      <c r="K89" s="33">
        <f t="shared" si="36"/>
        <v>0</v>
      </c>
      <c r="L89" s="33">
        <f t="shared" si="36"/>
        <v>100</v>
      </c>
      <c r="M89" s="33">
        <f t="shared" si="36"/>
        <v>0</v>
      </c>
      <c r="N89" s="51">
        <f t="shared" si="36"/>
        <v>2222</v>
      </c>
    </row>
    <row r="90" spans="1:14" s="1" customFormat="1" ht="10.5" customHeight="1" thickBot="1">
      <c r="A90" s="85"/>
      <c r="B90" s="36" t="s">
        <v>98</v>
      </c>
      <c r="C90" s="37">
        <f>SUM(C88:C89)</f>
        <v>6225</v>
      </c>
      <c r="D90" s="37">
        <f aca="true" t="shared" si="37" ref="D90:N90">SUM(D88:D89)</f>
        <v>0</v>
      </c>
      <c r="E90" s="37">
        <f t="shared" si="37"/>
        <v>9881</v>
      </c>
      <c r="F90" s="37">
        <f t="shared" si="37"/>
        <v>0</v>
      </c>
      <c r="G90" s="37">
        <f t="shared" si="37"/>
        <v>0</v>
      </c>
      <c r="H90" s="37">
        <f t="shared" si="37"/>
        <v>0</v>
      </c>
      <c r="I90" s="37">
        <f t="shared" si="37"/>
        <v>0</v>
      </c>
      <c r="J90" s="37">
        <f t="shared" si="37"/>
        <v>0</v>
      </c>
      <c r="K90" s="37">
        <f t="shared" si="37"/>
        <v>0</v>
      </c>
      <c r="L90" s="37">
        <f t="shared" si="37"/>
        <v>100</v>
      </c>
      <c r="M90" s="37">
        <f t="shared" si="37"/>
        <v>0</v>
      </c>
      <c r="N90" s="44">
        <f t="shared" si="37"/>
        <v>16206</v>
      </c>
    </row>
    <row r="91" spans="1:15" ht="10.5" customHeight="1">
      <c r="A91" s="17" t="s">
        <v>51</v>
      </c>
      <c r="B91" s="110" t="s">
        <v>52</v>
      </c>
      <c r="C91" s="18">
        <v>150</v>
      </c>
      <c r="D91" s="18"/>
      <c r="E91" s="18">
        <v>7772</v>
      </c>
      <c r="F91" s="18"/>
      <c r="G91" s="18"/>
      <c r="H91" s="18"/>
      <c r="I91" s="18"/>
      <c r="J91" s="18"/>
      <c r="K91" s="18"/>
      <c r="L91" s="18"/>
      <c r="M91" s="18"/>
      <c r="N91" s="19">
        <f aca="true" t="shared" si="38" ref="N91:N106">SUM(C91:M91)</f>
        <v>7922</v>
      </c>
      <c r="O91" s="5"/>
    </row>
    <row r="92" spans="1:15" ht="10.5" customHeight="1">
      <c r="A92" s="20"/>
      <c r="B92" s="109" t="s">
        <v>80</v>
      </c>
      <c r="C92" s="15">
        <v>115</v>
      </c>
      <c r="D92" s="15"/>
      <c r="E92" s="15">
        <v>-115</v>
      </c>
      <c r="F92" s="15"/>
      <c r="G92" s="15"/>
      <c r="H92" s="15"/>
      <c r="I92" s="15"/>
      <c r="J92" s="15"/>
      <c r="K92" s="15"/>
      <c r="L92" s="15"/>
      <c r="M92" s="15"/>
      <c r="N92" s="21">
        <f t="shared" si="38"/>
        <v>0</v>
      </c>
      <c r="O92" s="5"/>
    </row>
    <row r="93" spans="1:15" ht="10.5" customHeight="1" thickBot="1">
      <c r="A93" s="22"/>
      <c r="B93" s="111" t="s">
        <v>138</v>
      </c>
      <c r="C93" s="23">
        <f>SUM(C91:C92)</f>
        <v>265</v>
      </c>
      <c r="D93" s="23">
        <f aca="true" t="shared" si="39" ref="D93:N93">SUM(D91:D92)</f>
        <v>0</v>
      </c>
      <c r="E93" s="23">
        <f t="shared" si="39"/>
        <v>7657</v>
      </c>
      <c r="F93" s="23">
        <f t="shared" si="39"/>
        <v>0</v>
      </c>
      <c r="G93" s="23">
        <f t="shared" si="39"/>
        <v>0</v>
      </c>
      <c r="H93" s="23">
        <f t="shared" si="39"/>
        <v>0</v>
      </c>
      <c r="I93" s="23">
        <f t="shared" si="39"/>
        <v>0</v>
      </c>
      <c r="J93" s="23">
        <f t="shared" si="39"/>
        <v>0</v>
      </c>
      <c r="K93" s="23">
        <f t="shared" si="39"/>
        <v>0</v>
      </c>
      <c r="L93" s="23">
        <f t="shared" si="39"/>
        <v>0</v>
      </c>
      <c r="M93" s="23">
        <f t="shared" si="39"/>
        <v>0</v>
      </c>
      <c r="N93" s="24">
        <f t="shared" si="39"/>
        <v>7922</v>
      </c>
      <c r="O93" s="5"/>
    </row>
    <row r="94" spans="1:14" ht="10.5" customHeight="1">
      <c r="A94" s="99" t="s">
        <v>53</v>
      </c>
      <c r="B94" s="25" t="s">
        <v>54</v>
      </c>
      <c r="C94" s="26">
        <v>300</v>
      </c>
      <c r="D94" s="26"/>
      <c r="E94" s="26">
        <v>4506</v>
      </c>
      <c r="F94" s="26"/>
      <c r="G94" s="26"/>
      <c r="H94" s="26"/>
      <c r="I94" s="26"/>
      <c r="J94" s="26"/>
      <c r="K94" s="26"/>
      <c r="L94" s="26"/>
      <c r="M94" s="26"/>
      <c r="N94" s="27">
        <f t="shared" si="38"/>
        <v>4806</v>
      </c>
    </row>
    <row r="95" spans="1:14" ht="10.5" customHeight="1">
      <c r="A95" s="92"/>
      <c r="B95" s="20" t="s">
        <v>80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21">
        <f t="shared" si="38"/>
        <v>0</v>
      </c>
    </row>
    <row r="96" spans="1:14" ht="10.5" customHeight="1" thickBot="1">
      <c r="A96" s="100"/>
      <c r="B96" s="28" t="s">
        <v>115</v>
      </c>
      <c r="C96" s="16">
        <f>SUM(C94:C95)</f>
        <v>300</v>
      </c>
      <c r="D96" s="16">
        <f aca="true" t="shared" si="40" ref="D96:N96">SUM(D94:D95)</f>
        <v>0</v>
      </c>
      <c r="E96" s="16">
        <f t="shared" si="40"/>
        <v>4506</v>
      </c>
      <c r="F96" s="16">
        <f t="shared" si="40"/>
        <v>0</v>
      </c>
      <c r="G96" s="16">
        <f t="shared" si="40"/>
        <v>0</v>
      </c>
      <c r="H96" s="16">
        <f t="shared" si="40"/>
        <v>0</v>
      </c>
      <c r="I96" s="16">
        <f t="shared" si="40"/>
        <v>0</v>
      </c>
      <c r="J96" s="16">
        <f t="shared" si="40"/>
        <v>0</v>
      </c>
      <c r="K96" s="16">
        <f t="shared" si="40"/>
        <v>0</v>
      </c>
      <c r="L96" s="16">
        <f t="shared" si="40"/>
        <v>0</v>
      </c>
      <c r="M96" s="16">
        <f t="shared" si="40"/>
        <v>0</v>
      </c>
      <c r="N96" s="29">
        <f t="shared" si="40"/>
        <v>4806</v>
      </c>
    </row>
    <row r="97" spans="1:14" ht="10.5" customHeight="1">
      <c r="A97" s="17" t="s">
        <v>55</v>
      </c>
      <c r="B97" s="110" t="s">
        <v>56</v>
      </c>
      <c r="C97" s="18">
        <v>30</v>
      </c>
      <c r="D97" s="18"/>
      <c r="E97" s="18">
        <v>7495</v>
      </c>
      <c r="F97" s="18"/>
      <c r="G97" s="18"/>
      <c r="H97" s="18"/>
      <c r="I97" s="18"/>
      <c r="J97" s="18"/>
      <c r="K97" s="18"/>
      <c r="L97" s="18"/>
      <c r="M97" s="18"/>
      <c r="N97" s="19">
        <f t="shared" si="38"/>
        <v>7525</v>
      </c>
    </row>
    <row r="98" spans="1:14" ht="10.5" customHeight="1">
      <c r="A98" s="20"/>
      <c r="B98" s="109" t="s">
        <v>132</v>
      </c>
      <c r="C98" s="15"/>
      <c r="D98" s="15"/>
      <c r="E98" s="15">
        <v>-1460</v>
      </c>
      <c r="F98" s="15"/>
      <c r="G98" s="15"/>
      <c r="H98" s="15"/>
      <c r="I98" s="15"/>
      <c r="J98" s="15"/>
      <c r="K98" s="15"/>
      <c r="L98" s="15"/>
      <c r="M98" s="15"/>
      <c r="N98" s="21">
        <f t="shared" si="38"/>
        <v>-1460</v>
      </c>
    </row>
    <row r="99" spans="1:14" ht="10.5" customHeight="1" thickBot="1">
      <c r="A99" s="22"/>
      <c r="B99" s="111" t="s">
        <v>133</v>
      </c>
      <c r="C99" s="23">
        <f>SUM(C97:C98)</f>
        <v>30</v>
      </c>
      <c r="D99" s="23">
        <f aca="true" t="shared" si="41" ref="D99:N99">SUM(D97:D98)</f>
        <v>0</v>
      </c>
      <c r="E99" s="23">
        <f t="shared" si="41"/>
        <v>6035</v>
      </c>
      <c r="F99" s="23">
        <f t="shared" si="41"/>
        <v>0</v>
      </c>
      <c r="G99" s="23">
        <f t="shared" si="41"/>
        <v>0</v>
      </c>
      <c r="H99" s="23">
        <f t="shared" si="41"/>
        <v>0</v>
      </c>
      <c r="I99" s="23">
        <f t="shared" si="41"/>
        <v>0</v>
      </c>
      <c r="J99" s="23">
        <f t="shared" si="41"/>
        <v>0</v>
      </c>
      <c r="K99" s="23">
        <f t="shared" si="41"/>
        <v>0</v>
      </c>
      <c r="L99" s="23">
        <f t="shared" si="41"/>
        <v>0</v>
      </c>
      <c r="M99" s="23">
        <f t="shared" si="41"/>
        <v>0</v>
      </c>
      <c r="N99" s="24">
        <f t="shared" si="41"/>
        <v>6065</v>
      </c>
    </row>
    <row r="100" spans="1:14" ht="10.5" customHeight="1">
      <c r="A100" s="17" t="s">
        <v>57</v>
      </c>
      <c r="B100" s="110" t="s">
        <v>58</v>
      </c>
      <c r="C100" s="18"/>
      <c r="D100" s="18"/>
      <c r="E100" s="18">
        <v>6027</v>
      </c>
      <c r="F100" s="18"/>
      <c r="G100" s="18"/>
      <c r="H100" s="18"/>
      <c r="I100" s="18"/>
      <c r="J100" s="18"/>
      <c r="K100" s="18"/>
      <c r="L100" s="18"/>
      <c r="M100" s="18"/>
      <c r="N100" s="19">
        <f t="shared" si="38"/>
        <v>6027</v>
      </c>
    </row>
    <row r="101" spans="1:14" ht="10.5" customHeight="1">
      <c r="A101" s="20"/>
      <c r="B101" s="109" t="s">
        <v>80</v>
      </c>
      <c r="C101" s="15"/>
      <c r="D101" s="15"/>
      <c r="E101" s="15">
        <v>500</v>
      </c>
      <c r="F101" s="15"/>
      <c r="G101" s="15"/>
      <c r="H101" s="15"/>
      <c r="I101" s="15"/>
      <c r="J101" s="15"/>
      <c r="K101" s="15"/>
      <c r="L101" s="15"/>
      <c r="M101" s="15"/>
      <c r="N101" s="21">
        <f t="shared" si="38"/>
        <v>500</v>
      </c>
    </row>
    <row r="102" spans="1:14" ht="10.5" customHeight="1" thickBot="1">
      <c r="A102" s="22"/>
      <c r="B102" s="111" t="s">
        <v>134</v>
      </c>
      <c r="C102" s="23">
        <f>SUM(C100:C101)</f>
        <v>0</v>
      </c>
      <c r="D102" s="23">
        <f aca="true" t="shared" si="42" ref="D102:N102">SUM(D100:D101)</f>
        <v>0</v>
      </c>
      <c r="E102" s="23">
        <f t="shared" si="42"/>
        <v>6527</v>
      </c>
      <c r="F102" s="23">
        <f t="shared" si="42"/>
        <v>0</v>
      </c>
      <c r="G102" s="23">
        <f t="shared" si="42"/>
        <v>0</v>
      </c>
      <c r="H102" s="23">
        <f t="shared" si="42"/>
        <v>0</v>
      </c>
      <c r="I102" s="23">
        <f t="shared" si="42"/>
        <v>0</v>
      </c>
      <c r="J102" s="23">
        <f t="shared" si="42"/>
        <v>0</v>
      </c>
      <c r="K102" s="23">
        <f t="shared" si="42"/>
        <v>0</v>
      </c>
      <c r="L102" s="23">
        <f t="shared" si="42"/>
        <v>0</v>
      </c>
      <c r="M102" s="23">
        <f t="shared" si="42"/>
        <v>0</v>
      </c>
      <c r="N102" s="24">
        <f t="shared" si="42"/>
        <v>6527</v>
      </c>
    </row>
    <row r="103" spans="1:14" ht="10.5" customHeight="1">
      <c r="A103" s="17" t="s">
        <v>59</v>
      </c>
      <c r="B103" s="110" t="s">
        <v>112</v>
      </c>
      <c r="C103" s="18"/>
      <c r="D103" s="18"/>
      <c r="E103" s="18">
        <v>2097</v>
      </c>
      <c r="F103" s="18"/>
      <c r="G103" s="18"/>
      <c r="H103" s="18"/>
      <c r="I103" s="18"/>
      <c r="J103" s="18"/>
      <c r="K103" s="18"/>
      <c r="L103" s="18"/>
      <c r="M103" s="18"/>
      <c r="N103" s="19">
        <f t="shared" si="38"/>
        <v>2097</v>
      </c>
    </row>
    <row r="104" spans="1:14" ht="10.5" customHeight="1">
      <c r="A104" s="20"/>
      <c r="B104" s="109" t="s">
        <v>135</v>
      </c>
      <c r="C104" s="15"/>
      <c r="D104" s="15"/>
      <c r="E104" s="15">
        <v>-1010</v>
      </c>
      <c r="F104" s="15"/>
      <c r="G104" s="15"/>
      <c r="H104" s="15"/>
      <c r="I104" s="15"/>
      <c r="J104" s="15"/>
      <c r="K104" s="15"/>
      <c r="L104" s="15"/>
      <c r="M104" s="15"/>
      <c r="N104" s="21">
        <f t="shared" si="38"/>
        <v>-1010</v>
      </c>
    </row>
    <row r="105" spans="1:14" ht="10.5" customHeight="1" thickBot="1">
      <c r="A105" s="28"/>
      <c r="B105" s="112" t="s">
        <v>136</v>
      </c>
      <c r="C105" s="16">
        <f>SUM(C103:C104)</f>
        <v>0</v>
      </c>
      <c r="D105" s="16">
        <f aca="true" t="shared" si="43" ref="D105:N105">SUM(D103:D104)</f>
        <v>0</v>
      </c>
      <c r="E105" s="16">
        <f t="shared" si="43"/>
        <v>1087</v>
      </c>
      <c r="F105" s="16">
        <f t="shared" si="43"/>
        <v>0</v>
      </c>
      <c r="G105" s="16">
        <f t="shared" si="43"/>
        <v>0</v>
      </c>
      <c r="H105" s="16">
        <f t="shared" si="43"/>
        <v>0</v>
      </c>
      <c r="I105" s="16">
        <f t="shared" si="43"/>
        <v>0</v>
      </c>
      <c r="J105" s="16">
        <f t="shared" si="43"/>
        <v>0</v>
      </c>
      <c r="K105" s="16">
        <f t="shared" si="43"/>
        <v>0</v>
      </c>
      <c r="L105" s="16">
        <f t="shared" si="43"/>
        <v>0</v>
      </c>
      <c r="M105" s="16">
        <f t="shared" si="43"/>
        <v>0</v>
      </c>
      <c r="N105" s="29">
        <f t="shared" si="43"/>
        <v>1087</v>
      </c>
    </row>
    <row r="106" spans="1:14" ht="10.5" customHeight="1">
      <c r="A106" s="17" t="s">
        <v>60</v>
      </c>
      <c r="B106" s="110" t="s">
        <v>77</v>
      </c>
      <c r="C106" s="18">
        <v>10444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9">
        <f t="shared" si="38"/>
        <v>10444</v>
      </c>
    </row>
    <row r="107" spans="1:14" ht="10.5" customHeight="1">
      <c r="A107" s="20"/>
      <c r="B107" s="109" t="s">
        <v>80</v>
      </c>
      <c r="C107" s="15">
        <v>-600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21">
        <f>SUM(C107:M107)</f>
        <v>-600</v>
      </c>
    </row>
    <row r="108" spans="1:14" s="82" customFormat="1" ht="10.5" customHeight="1" thickBot="1">
      <c r="A108" s="22"/>
      <c r="B108" s="111" t="s">
        <v>137</v>
      </c>
      <c r="C108" s="23">
        <f>SUM(C106:C107)</f>
        <v>9844</v>
      </c>
      <c r="D108" s="23">
        <f aca="true" t="shared" si="44" ref="D108:N108">SUM(D106:D107)</f>
        <v>0</v>
      </c>
      <c r="E108" s="23">
        <f t="shared" si="44"/>
        <v>0</v>
      </c>
      <c r="F108" s="23">
        <f t="shared" si="44"/>
        <v>0</v>
      </c>
      <c r="G108" s="23">
        <f t="shared" si="44"/>
        <v>0</v>
      </c>
      <c r="H108" s="23">
        <f t="shared" si="44"/>
        <v>0</v>
      </c>
      <c r="I108" s="23">
        <f t="shared" si="44"/>
        <v>0</v>
      </c>
      <c r="J108" s="23">
        <f t="shared" si="44"/>
        <v>0</v>
      </c>
      <c r="K108" s="23">
        <f t="shared" si="44"/>
        <v>0</v>
      </c>
      <c r="L108" s="23">
        <f t="shared" si="44"/>
        <v>0</v>
      </c>
      <c r="M108" s="23">
        <f t="shared" si="44"/>
        <v>0</v>
      </c>
      <c r="N108" s="24">
        <f t="shared" si="44"/>
        <v>9844</v>
      </c>
    </row>
    <row r="109" spans="1:15" s="1" customFormat="1" ht="10.5" customHeight="1">
      <c r="A109" s="83">
        <v>4</v>
      </c>
      <c r="B109" s="30" t="s">
        <v>61</v>
      </c>
      <c r="C109" s="31">
        <f>C91+C94+C97+C100+C103+C106</f>
        <v>10924</v>
      </c>
      <c r="D109" s="31">
        <f aca="true" t="shared" si="45" ref="D109:N109">D91+D94+D97+D100+D103+D106</f>
        <v>0</v>
      </c>
      <c r="E109" s="31">
        <f t="shared" si="45"/>
        <v>27897</v>
      </c>
      <c r="F109" s="31">
        <f t="shared" si="45"/>
        <v>0</v>
      </c>
      <c r="G109" s="31">
        <f t="shared" si="45"/>
        <v>0</v>
      </c>
      <c r="H109" s="31">
        <f t="shared" si="45"/>
        <v>0</v>
      </c>
      <c r="I109" s="31">
        <f t="shared" si="45"/>
        <v>0</v>
      </c>
      <c r="J109" s="31">
        <f t="shared" si="45"/>
        <v>0</v>
      </c>
      <c r="K109" s="31">
        <f t="shared" si="45"/>
        <v>0</v>
      </c>
      <c r="L109" s="31">
        <f t="shared" si="45"/>
        <v>0</v>
      </c>
      <c r="M109" s="31">
        <f t="shared" si="45"/>
        <v>0</v>
      </c>
      <c r="N109" s="43">
        <f t="shared" si="45"/>
        <v>38821</v>
      </c>
      <c r="O109" s="7"/>
    </row>
    <row r="110" spans="1:15" s="1" customFormat="1" ht="10.5" customHeight="1">
      <c r="A110" s="84"/>
      <c r="B110" s="32" t="s">
        <v>80</v>
      </c>
      <c r="C110" s="33">
        <f>C95+C98+C101+C104+C107+C92</f>
        <v>-485</v>
      </c>
      <c r="D110" s="33">
        <f aca="true" t="shared" si="46" ref="D110:N110">D95+D98+D101+D104+D107+D92</f>
        <v>0</v>
      </c>
      <c r="E110" s="33">
        <f t="shared" si="46"/>
        <v>-2085</v>
      </c>
      <c r="F110" s="33">
        <f t="shared" si="46"/>
        <v>0</v>
      </c>
      <c r="G110" s="33">
        <f t="shared" si="46"/>
        <v>0</v>
      </c>
      <c r="H110" s="33">
        <f t="shared" si="46"/>
        <v>0</v>
      </c>
      <c r="I110" s="33">
        <f t="shared" si="46"/>
        <v>0</v>
      </c>
      <c r="J110" s="33">
        <f t="shared" si="46"/>
        <v>0</v>
      </c>
      <c r="K110" s="33">
        <f t="shared" si="46"/>
        <v>0</v>
      </c>
      <c r="L110" s="33">
        <f t="shared" si="46"/>
        <v>0</v>
      </c>
      <c r="M110" s="33">
        <f t="shared" si="46"/>
        <v>0</v>
      </c>
      <c r="N110" s="51">
        <f t="shared" si="46"/>
        <v>-2570</v>
      </c>
      <c r="O110" s="7"/>
    </row>
    <row r="111" spans="1:15" s="1" customFormat="1" ht="10.5" customHeight="1" thickBot="1">
      <c r="A111" s="85"/>
      <c r="B111" s="36" t="s">
        <v>100</v>
      </c>
      <c r="C111" s="37">
        <f>SUM(C109:C110)</f>
        <v>10439</v>
      </c>
      <c r="D111" s="37">
        <f aca="true" t="shared" si="47" ref="D111:N111">SUM(D109:D110)</f>
        <v>0</v>
      </c>
      <c r="E111" s="37">
        <f t="shared" si="47"/>
        <v>25812</v>
      </c>
      <c r="F111" s="37">
        <f t="shared" si="47"/>
        <v>0</v>
      </c>
      <c r="G111" s="37">
        <f t="shared" si="47"/>
        <v>0</v>
      </c>
      <c r="H111" s="37">
        <f t="shared" si="47"/>
        <v>0</v>
      </c>
      <c r="I111" s="37">
        <f t="shared" si="47"/>
        <v>0</v>
      </c>
      <c r="J111" s="37">
        <f t="shared" si="47"/>
        <v>0</v>
      </c>
      <c r="K111" s="37">
        <f t="shared" si="47"/>
        <v>0</v>
      </c>
      <c r="L111" s="37">
        <f t="shared" si="47"/>
        <v>0</v>
      </c>
      <c r="M111" s="37">
        <f t="shared" si="47"/>
        <v>0</v>
      </c>
      <c r="N111" s="44">
        <f t="shared" si="47"/>
        <v>36251</v>
      </c>
      <c r="O111" s="7"/>
    </row>
    <row r="112" spans="1:15" s="1" customFormat="1" ht="10.5" customHeight="1" thickBot="1">
      <c r="A112" s="86">
        <v>5</v>
      </c>
      <c r="B112" s="45" t="s">
        <v>68</v>
      </c>
      <c r="C112" s="46">
        <v>487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7">
        <f>SUM(C112:M112)</f>
        <v>487</v>
      </c>
      <c r="O112" s="7"/>
    </row>
    <row r="113" spans="1:15" s="1" customFormat="1" ht="10.5" customHeight="1">
      <c r="A113" s="83"/>
      <c r="B113" s="30" t="s">
        <v>62</v>
      </c>
      <c r="C113" s="31">
        <f>C76+C88+C109+C112</f>
        <v>21650</v>
      </c>
      <c r="D113" s="31">
        <f>D76+D88+D109+D112</f>
        <v>0</v>
      </c>
      <c r="E113" s="31">
        <f>E76+E88+E109+E112</f>
        <v>35854</v>
      </c>
      <c r="F113" s="31">
        <f>F76+F88+F109+F112</f>
        <v>0</v>
      </c>
      <c r="G113" s="31">
        <f>G76+G88+G109+G112</f>
        <v>0</v>
      </c>
      <c r="H113" s="31">
        <f>H76+H88+H109+H112</f>
        <v>0</v>
      </c>
      <c r="I113" s="31">
        <f>I76+I88+I109+I112</f>
        <v>0</v>
      </c>
      <c r="J113" s="31">
        <f>J76+J88+J109+J112</f>
        <v>0</v>
      </c>
      <c r="K113" s="31">
        <f>K76+K88+K109+K112</f>
        <v>0</v>
      </c>
      <c r="L113" s="31">
        <f>L76+L88+L109+L112</f>
        <v>0</v>
      </c>
      <c r="M113" s="31">
        <f>M76+M88+M109+M112</f>
        <v>0</v>
      </c>
      <c r="N113" s="43">
        <f>N76+N88+N109+N112</f>
        <v>57504</v>
      </c>
      <c r="O113" s="7"/>
    </row>
    <row r="114" spans="1:15" s="1" customFormat="1" ht="10.5" customHeight="1">
      <c r="A114" s="84"/>
      <c r="B114" s="32" t="s">
        <v>80</v>
      </c>
      <c r="C114" s="33">
        <f>C89+C110+C77</f>
        <v>-405</v>
      </c>
      <c r="D114" s="33">
        <f>D89+D110+D77</f>
        <v>0</v>
      </c>
      <c r="E114" s="33">
        <f>E89+E110+E77</f>
        <v>-38</v>
      </c>
      <c r="F114" s="33">
        <f>F89+F110+F77</f>
        <v>0</v>
      </c>
      <c r="G114" s="33">
        <f>G89+G110+G77</f>
        <v>0</v>
      </c>
      <c r="H114" s="33">
        <f>H89+H110+H77</f>
        <v>0</v>
      </c>
      <c r="I114" s="33">
        <f>I89+I110+I77</f>
        <v>0</v>
      </c>
      <c r="J114" s="33">
        <f>J89+J110+J77</f>
        <v>0</v>
      </c>
      <c r="K114" s="33">
        <f>K89+K110+K77</f>
        <v>0</v>
      </c>
      <c r="L114" s="33">
        <f>L89+L110+L77</f>
        <v>358</v>
      </c>
      <c r="M114" s="33">
        <f>M89+M110+M77</f>
        <v>0</v>
      </c>
      <c r="N114" s="51">
        <f>N89+N110+N77</f>
        <v>-85</v>
      </c>
      <c r="O114" s="7"/>
    </row>
    <row r="115" spans="1:14" s="1" customFormat="1" ht="10.5" customHeight="1" thickBot="1">
      <c r="A115" s="87"/>
      <c r="B115" s="34" t="s">
        <v>101</v>
      </c>
      <c r="C115" s="35">
        <f>SUM(C113:C114)</f>
        <v>21245</v>
      </c>
      <c r="D115" s="35">
        <f aca="true" t="shared" si="48" ref="D115:N115">SUM(D113:D114)</f>
        <v>0</v>
      </c>
      <c r="E115" s="35">
        <f t="shared" si="48"/>
        <v>35816</v>
      </c>
      <c r="F115" s="35">
        <f t="shared" si="48"/>
        <v>0</v>
      </c>
      <c r="G115" s="35">
        <f t="shared" si="48"/>
        <v>0</v>
      </c>
      <c r="H115" s="35">
        <f t="shared" si="48"/>
        <v>0</v>
      </c>
      <c r="I115" s="35">
        <f t="shared" si="48"/>
        <v>0</v>
      </c>
      <c r="J115" s="35">
        <f t="shared" si="48"/>
        <v>0</v>
      </c>
      <c r="K115" s="35">
        <f t="shared" si="48"/>
        <v>0</v>
      </c>
      <c r="L115" s="35">
        <f t="shared" si="48"/>
        <v>358</v>
      </c>
      <c r="M115" s="35">
        <f t="shared" si="48"/>
        <v>0</v>
      </c>
      <c r="N115" s="48">
        <f t="shared" si="48"/>
        <v>57419</v>
      </c>
    </row>
    <row r="116" spans="1:15" s="3" customFormat="1" ht="10.5" customHeight="1">
      <c r="A116" s="88"/>
      <c r="B116" s="54" t="s">
        <v>43</v>
      </c>
      <c r="C116" s="39">
        <f>C67+C113</f>
        <v>50245</v>
      </c>
      <c r="D116" s="39">
        <f>D67+D113</f>
        <v>684</v>
      </c>
      <c r="E116" s="39">
        <f>E67+E113</f>
        <v>49399</v>
      </c>
      <c r="F116" s="39">
        <f>F67+F113</f>
        <v>187985</v>
      </c>
      <c r="G116" s="39">
        <f>G67+G113</f>
        <v>87100</v>
      </c>
      <c r="H116" s="39">
        <f>H67+H113</f>
        <v>84331</v>
      </c>
      <c r="I116" s="39">
        <f>I67+I113</f>
        <v>144174</v>
      </c>
      <c r="J116" s="39">
        <f>J67+J113</f>
        <v>2070</v>
      </c>
      <c r="K116" s="39">
        <f>K67+K113</f>
        <v>0</v>
      </c>
      <c r="L116" s="39">
        <f>L67+L113</f>
        <v>3075</v>
      </c>
      <c r="M116" s="39">
        <f>M67+M113</f>
        <v>8317</v>
      </c>
      <c r="N116" s="40">
        <f>SUM(C116:M116)</f>
        <v>617380</v>
      </c>
      <c r="O116" s="8"/>
    </row>
    <row r="117" spans="1:15" s="3" customFormat="1" ht="10.5" customHeight="1">
      <c r="A117" s="89"/>
      <c r="B117" s="41" t="s">
        <v>102</v>
      </c>
      <c r="C117" s="42">
        <f>C68+C114</f>
        <v>413</v>
      </c>
      <c r="D117" s="42">
        <f>D68+D114</f>
        <v>0</v>
      </c>
      <c r="E117" s="42">
        <f>E68+E114</f>
        <v>1703</v>
      </c>
      <c r="F117" s="42">
        <f>F68+F114</f>
        <v>-420</v>
      </c>
      <c r="G117" s="42">
        <f>G68+G114</f>
        <v>1579</v>
      </c>
      <c r="H117" s="42">
        <f>H68+H114</f>
        <v>-54015</v>
      </c>
      <c r="I117" s="42">
        <f>I68+I114</f>
        <v>2569</v>
      </c>
      <c r="J117" s="42">
        <f>J68+J114</f>
        <v>2650</v>
      </c>
      <c r="K117" s="42">
        <f>K68+K114</f>
        <v>0</v>
      </c>
      <c r="L117" s="42">
        <f>L68+L114</f>
        <v>-572</v>
      </c>
      <c r="M117" s="42">
        <f>M68+M114</f>
        <v>0</v>
      </c>
      <c r="N117" s="52">
        <f>N68+N114</f>
        <v>-46093</v>
      </c>
      <c r="O117" s="8"/>
    </row>
    <row r="118" spans="1:15" s="3" customFormat="1" ht="10.5" customHeight="1" thickBot="1">
      <c r="A118" s="90"/>
      <c r="B118" s="70" t="s">
        <v>104</v>
      </c>
      <c r="C118" s="71">
        <f>SUM(C116:C117)</f>
        <v>50658</v>
      </c>
      <c r="D118" s="71">
        <f aca="true" t="shared" si="49" ref="D118:N118">SUM(D116:D117)</f>
        <v>684</v>
      </c>
      <c r="E118" s="71">
        <f t="shared" si="49"/>
        <v>51102</v>
      </c>
      <c r="F118" s="71">
        <f t="shared" si="49"/>
        <v>187565</v>
      </c>
      <c r="G118" s="71">
        <f t="shared" si="49"/>
        <v>88679</v>
      </c>
      <c r="H118" s="71">
        <f t="shared" si="49"/>
        <v>30316</v>
      </c>
      <c r="I118" s="71">
        <f t="shared" si="49"/>
        <v>146743</v>
      </c>
      <c r="J118" s="71">
        <f t="shared" si="49"/>
        <v>4720</v>
      </c>
      <c r="K118" s="71">
        <f t="shared" si="49"/>
        <v>0</v>
      </c>
      <c r="L118" s="71">
        <f t="shared" si="49"/>
        <v>2503</v>
      </c>
      <c r="M118" s="71">
        <f t="shared" si="49"/>
        <v>8317</v>
      </c>
      <c r="N118" s="72">
        <f t="shared" si="49"/>
        <v>571287</v>
      </c>
      <c r="O118" s="8"/>
    </row>
    <row r="119" spans="1:15" ht="10.5" customHeight="1">
      <c r="A119" s="91" t="s">
        <v>63</v>
      </c>
      <c r="B119" s="17" t="s">
        <v>65</v>
      </c>
      <c r="C119" s="18">
        <v>4830</v>
      </c>
      <c r="D119" s="18"/>
      <c r="E119" s="18">
        <v>2694</v>
      </c>
      <c r="F119" s="18"/>
      <c r="G119" s="18"/>
      <c r="H119" s="18"/>
      <c r="I119" s="18"/>
      <c r="J119" s="18"/>
      <c r="K119" s="18"/>
      <c r="L119" s="18"/>
      <c r="M119" s="18"/>
      <c r="N119" s="19">
        <f>SUM(C119:M119)</f>
        <v>7524</v>
      </c>
      <c r="O119" s="1"/>
    </row>
    <row r="120" spans="1:15" ht="10.5" customHeight="1">
      <c r="A120" s="92"/>
      <c r="B120" s="20" t="s">
        <v>80</v>
      </c>
      <c r="C120" s="15"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21">
        <f>SUM(C120:M120)</f>
        <v>0</v>
      </c>
      <c r="O120" s="1"/>
    </row>
    <row r="121" spans="1:15" ht="10.5" customHeight="1" thickBot="1">
      <c r="A121" s="93"/>
      <c r="B121" s="22" t="s">
        <v>115</v>
      </c>
      <c r="C121" s="23">
        <f>SUM(C119:C120)</f>
        <v>4830</v>
      </c>
      <c r="D121" s="23">
        <f aca="true" t="shared" si="50" ref="D121:N121">SUM(D119:D120)</f>
        <v>0</v>
      </c>
      <c r="E121" s="23">
        <f t="shared" si="50"/>
        <v>2694</v>
      </c>
      <c r="F121" s="23">
        <f t="shared" si="50"/>
        <v>0</v>
      </c>
      <c r="G121" s="23">
        <f t="shared" si="50"/>
        <v>0</v>
      </c>
      <c r="H121" s="23">
        <f t="shared" si="50"/>
        <v>0</v>
      </c>
      <c r="I121" s="23">
        <f t="shared" si="50"/>
        <v>0</v>
      </c>
      <c r="J121" s="23">
        <f t="shared" si="50"/>
        <v>0</v>
      </c>
      <c r="K121" s="23">
        <f t="shared" si="50"/>
        <v>0</v>
      </c>
      <c r="L121" s="23">
        <f t="shared" si="50"/>
        <v>0</v>
      </c>
      <c r="M121" s="23">
        <f t="shared" si="50"/>
        <v>0</v>
      </c>
      <c r="N121" s="24">
        <f t="shared" si="50"/>
        <v>7524</v>
      </c>
      <c r="O121" s="1"/>
    </row>
    <row r="122" spans="1:15" ht="10.5" customHeight="1" thickBot="1">
      <c r="A122" s="94" t="s">
        <v>64</v>
      </c>
      <c r="B122" s="12" t="s">
        <v>0</v>
      </c>
      <c r="C122" s="13">
        <v>735</v>
      </c>
      <c r="D122" s="13"/>
      <c r="E122" s="13">
        <v>1894</v>
      </c>
      <c r="F122" s="13"/>
      <c r="G122" s="13"/>
      <c r="H122" s="13"/>
      <c r="I122" s="13"/>
      <c r="J122" s="13"/>
      <c r="K122" s="13"/>
      <c r="L122" s="13"/>
      <c r="M122" s="13"/>
      <c r="N122" s="14">
        <f>SUM(C122:M122)</f>
        <v>2629</v>
      </c>
      <c r="O122" s="1"/>
    </row>
    <row r="123" spans="1:14" s="1" customFormat="1" ht="10.5" customHeight="1">
      <c r="A123" s="95">
        <v>6</v>
      </c>
      <c r="B123" s="76" t="s">
        <v>66</v>
      </c>
      <c r="C123" s="77">
        <f>C119+C122</f>
        <v>5565</v>
      </c>
      <c r="D123" s="77">
        <f aca="true" t="shared" si="51" ref="D123:N123">D119+D122</f>
        <v>0</v>
      </c>
      <c r="E123" s="77">
        <f t="shared" si="51"/>
        <v>4588</v>
      </c>
      <c r="F123" s="77">
        <f t="shared" si="51"/>
        <v>0</v>
      </c>
      <c r="G123" s="77">
        <f t="shared" si="51"/>
        <v>0</v>
      </c>
      <c r="H123" s="77">
        <f t="shared" si="51"/>
        <v>0</v>
      </c>
      <c r="I123" s="77">
        <f t="shared" si="51"/>
        <v>0</v>
      </c>
      <c r="J123" s="77">
        <f t="shared" si="51"/>
        <v>0</v>
      </c>
      <c r="K123" s="77">
        <f t="shared" si="51"/>
        <v>0</v>
      </c>
      <c r="L123" s="77">
        <f t="shared" si="51"/>
        <v>0</v>
      </c>
      <c r="M123" s="77">
        <f t="shared" si="51"/>
        <v>0</v>
      </c>
      <c r="N123" s="78">
        <f t="shared" si="51"/>
        <v>10153</v>
      </c>
    </row>
    <row r="124" spans="1:14" s="1" customFormat="1" ht="10.5" customHeight="1">
      <c r="A124" s="96"/>
      <c r="B124" s="79" t="s">
        <v>80</v>
      </c>
      <c r="C124" s="75">
        <f>C120</f>
        <v>0</v>
      </c>
      <c r="D124" s="75">
        <f aca="true" t="shared" si="52" ref="D124:M124">D120</f>
        <v>0</v>
      </c>
      <c r="E124" s="75">
        <f t="shared" si="52"/>
        <v>0</v>
      </c>
      <c r="F124" s="75">
        <f t="shared" si="52"/>
        <v>0</v>
      </c>
      <c r="G124" s="75">
        <f t="shared" si="52"/>
        <v>0</v>
      </c>
      <c r="H124" s="75">
        <f t="shared" si="52"/>
        <v>0</v>
      </c>
      <c r="I124" s="75">
        <f t="shared" si="52"/>
        <v>0</v>
      </c>
      <c r="J124" s="75">
        <f t="shared" si="52"/>
        <v>0</v>
      </c>
      <c r="K124" s="75">
        <f t="shared" si="52"/>
        <v>0</v>
      </c>
      <c r="L124" s="75">
        <f t="shared" si="52"/>
        <v>0</v>
      </c>
      <c r="M124" s="75">
        <f t="shared" si="52"/>
        <v>0</v>
      </c>
      <c r="N124" s="80">
        <f>SUM(C124:M124)</f>
        <v>0</v>
      </c>
    </row>
    <row r="125" spans="1:14" s="1" customFormat="1" ht="10.5" customHeight="1" thickBot="1">
      <c r="A125" s="97"/>
      <c r="B125" s="81" t="s">
        <v>115</v>
      </c>
      <c r="C125" s="49">
        <f>SUM(C123:C124)</f>
        <v>5565</v>
      </c>
      <c r="D125" s="49">
        <f aca="true" t="shared" si="53" ref="D125:N125">SUM(D123:D124)</f>
        <v>0</v>
      </c>
      <c r="E125" s="49">
        <f t="shared" si="53"/>
        <v>4588</v>
      </c>
      <c r="F125" s="49">
        <f t="shared" si="53"/>
        <v>0</v>
      </c>
      <c r="G125" s="49">
        <f t="shared" si="53"/>
        <v>0</v>
      </c>
      <c r="H125" s="49">
        <f t="shared" si="53"/>
        <v>0</v>
      </c>
      <c r="I125" s="49">
        <f t="shared" si="53"/>
        <v>0</v>
      </c>
      <c r="J125" s="49">
        <f t="shared" si="53"/>
        <v>0</v>
      </c>
      <c r="K125" s="49">
        <f t="shared" si="53"/>
        <v>0</v>
      </c>
      <c r="L125" s="49">
        <f t="shared" si="53"/>
        <v>0</v>
      </c>
      <c r="M125" s="49">
        <f t="shared" si="53"/>
        <v>0</v>
      </c>
      <c r="N125" s="53">
        <f t="shared" si="53"/>
        <v>10153</v>
      </c>
    </row>
    <row r="126" spans="1:15" s="1" customFormat="1" ht="10.5" customHeight="1">
      <c r="A126" s="98"/>
      <c r="B126" s="73" t="s">
        <v>113</v>
      </c>
      <c r="C126" s="69">
        <f aca="true" t="shared" si="54" ref="C126:N126">SUM(C116,C123)</f>
        <v>55810</v>
      </c>
      <c r="D126" s="69">
        <f t="shared" si="54"/>
        <v>684</v>
      </c>
      <c r="E126" s="69">
        <f t="shared" si="54"/>
        <v>53987</v>
      </c>
      <c r="F126" s="69">
        <f t="shared" si="54"/>
        <v>187985</v>
      </c>
      <c r="G126" s="69">
        <f t="shared" si="54"/>
        <v>87100</v>
      </c>
      <c r="H126" s="69">
        <f t="shared" si="54"/>
        <v>84331</v>
      </c>
      <c r="I126" s="69">
        <f t="shared" si="54"/>
        <v>144174</v>
      </c>
      <c r="J126" s="69">
        <f t="shared" si="54"/>
        <v>2070</v>
      </c>
      <c r="K126" s="69">
        <f t="shared" si="54"/>
        <v>0</v>
      </c>
      <c r="L126" s="69">
        <f t="shared" si="54"/>
        <v>3075</v>
      </c>
      <c r="M126" s="69">
        <f t="shared" si="54"/>
        <v>8317</v>
      </c>
      <c r="N126" s="74">
        <f t="shared" si="54"/>
        <v>627533</v>
      </c>
      <c r="O126" s="7"/>
    </row>
    <row r="127" spans="1:14" s="1" customFormat="1" ht="10.5" customHeight="1">
      <c r="A127" s="84"/>
      <c r="B127" s="32" t="s">
        <v>102</v>
      </c>
      <c r="C127" s="33">
        <f aca="true" t="shared" si="55" ref="C127:N127">C117+C124</f>
        <v>413</v>
      </c>
      <c r="D127" s="33">
        <f t="shared" si="55"/>
        <v>0</v>
      </c>
      <c r="E127" s="33">
        <f t="shared" si="55"/>
        <v>1703</v>
      </c>
      <c r="F127" s="33">
        <f t="shared" si="55"/>
        <v>-420</v>
      </c>
      <c r="G127" s="33">
        <f t="shared" si="55"/>
        <v>1579</v>
      </c>
      <c r="H127" s="33">
        <f t="shared" si="55"/>
        <v>-54015</v>
      </c>
      <c r="I127" s="33">
        <f t="shared" si="55"/>
        <v>2569</v>
      </c>
      <c r="J127" s="33">
        <f t="shared" si="55"/>
        <v>2650</v>
      </c>
      <c r="K127" s="33">
        <f t="shared" si="55"/>
        <v>0</v>
      </c>
      <c r="L127" s="33">
        <f t="shared" si="55"/>
        <v>-572</v>
      </c>
      <c r="M127" s="33">
        <f t="shared" si="55"/>
        <v>0</v>
      </c>
      <c r="N127" s="51">
        <f t="shared" si="55"/>
        <v>-46093</v>
      </c>
    </row>
    <row r="128" spans="1:14" s="9" customFormat="1" ht="10.5" customHeight="1" thickBot="1">
      <c r="A128" s="85"/>
      <c r="B128" s="36" t="s">
        <v>122</v>
      </c>
      <c r="C128" s="49">
        <f>SUM(C126:C127)</f>
        <v>56223</v>
      </c>
      <c r="D128" s="49">
        <f aca="true" t="shared" si="56" ref="D128:N128">SUM(D126:D127)</f>
        <v>684</v>
      </c>
      <c r="E128" s="49">
        <f t="shared" si="56"/>
        <v>55690</v>
      </c>
      <c r="F128" s="49">
        <f t="shared" si="56"/>
        <v>187565</v>
      </c>
      <c r="G128" s="49">
        <f t="shared" si="56"/>
        <v>88679</v>
      </c>
      <c r="H128" s="49">
        <f t="shared" si="56"/>
        <v>30316</v>
      </c>
      <c r="I128" s="49">
        <f t="shared" si="56"/>
        <v>146743</v>
      </c>
      <c r="J128" s="49">
        <f t="shared" si="56"/>
        <v>4720</v>
      </c>
      <c r="K128" s="49">
        <f t="shared" si="56"/>
        <v>0</v>
      </c>
      <c r="L128" s="49">
        <f t="shared" si="56"/>
        <v>2503</v>
      </c>
      <c r="M128" s="49">
        <f t="shared" si="56"/>
        <v>8317</v>
      </c>
      <c r="N128" s="53">
        <f t="shared" si="56"/>
        <v>581440</v>
      </c>
    </row>
    <row r="129" spans="1:15" ht="10.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"/>
    </row>
    <row r="130" spans="1:14" ht="10.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5" s="1" customFormat="1" ht="12.75"/>
  </sheetData>
  <mergeCells count="2">
    <mergeCell ref="B1:N1"/>
    <mergeCell ref="M2:N2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2005-12-15T15:09:31Z</cp:lastPrinted>
  <dcterms:created xsi:type="dcterms:W3CDTF">2003-02-14T07:13:59Z</dcterms:created>
  <dcterms:modified xsi:type="dcterms:W3CDTF">2005-09-26T16:51:57Z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