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325" windowHeight="109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<sst xmlns="http://schemas.openxmlformats.org/spreadsheetml/2006/main" count="43" uniqueCount="43">
  <si>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Megnevezés</t>
  </si>
  <si>
    <t>1000 Ft-ban</t>
  </si>
  <si>
    <t>Működési bevételek összesen</t>
  </si>
  <si>
    <t>Helyi adó összesen</t>
  </si>
  <si>
    <t>Átengedett adó össezsen</t>
  </si>
  <si>
    <t>Központi támogatás összesen</t>
  </si>
  <si>
    <t>Működési célú hitel</t>
  </si>
  <si>
    <t>Bevételek</t>
  </si>
  <si>
    <t>Kiadások</t>
  </si>
  <si>
    <t>Szociális ellátás</t>
  </si>
  <si>
    <t xml:space="preserve">Személyi jellegű kiadás </t>
  </si>
  <si>
    <t>Munkaadót terhelő járulék</t>
  </si>
  <si>
    <t>Dologi kiadás</t>
  </si>
  <si>
    <t>Pénzeszköz átadás</t>
  </si>
  <si>
    <t>Működési célú tartalék</t>
  </si>
  <si>
    <t>Beruházás</t>
  </si>
  <si>
    <t>Lakásszerzési támogatás</t>
  </si>
  <si>
    <t>Működési célú kiadás  összesen</t>
  </si>
  <si>
    <t>Fejlesztési célú kiadás összesen</t>
  </si>
  <si>
    <t>Kiadás összesen</t>
  </si>
  <si>
    <t>Bevételek összesen</t>
  </si>
  <si>
    <t>Működésre átvett pénze.</t>
  </si>
  <si>
    <t>Fejlesztésre átvett pénz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</si>
  <si>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</si>
  <si>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</si>
  <si>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</si>
  <si>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</si>
  <si>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</si>
  <si>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</si>
  <si>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</si>
  <si>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</si>
  <si>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</si>
  <si>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</si>
  <si>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</si>
  <si>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</si>
  <si>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Előző havi záró egyenleg</t>
  </si>
  <si>
    <t>Össz.</t>
  </si>
  <si>
    <t xml:space="preserve">Egyéb sajátos bevétel </t>
  </si>
  <si>
    <t xml:space="preserve">Felhalmozási bevétel </t>
  </si>
  <si>
    <t>Előző évipénzmaradvány</t>
  </si>
  <si>
    <t>hitel törlesztés</t>
  </si>
  <si>
    <t xml:space="preserve">12. számú melléklet az 1/2005. (II.7.) számú költségvetési rendelethez </t>
  </si>
  <si>
    <t xml:space="preserve">Rétság Város Önkormányzat  2005. évi  előirányzat felhasználási ütemterve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</si>
</sst>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5" xfId="0" applyFont="1" applyFill="1" applyBorder="1" applyAlignment="1">
      <alignment/>
    </xf>
    <xf numFmtId="0" fontId="4" fillId="0" borderId="0" xfId="0" applyFont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2" fillId="2" borderId="8" xfId="0" applyNumberFormat="1" applyFont="1" applyFill="1" applyBorder="1" applyAlignment="1">
      <alignment/>
    </xf>
    <xf numFmtId="3" fontId="3" fillId="0" borderId="9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2" borderId="17" xfId="0" applyFont="1" applyFill="1" applyBorder="1" applyAlignment="1">
      <alignment/>
    </xf>
    <xf numFmtId="3" fontId="2" fillId="2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workbookViewId="0" topLeftCell="A1">
      <selection activeCell="A3" sqref="A3"/>
    </sheetView>
  </sheetViews>
  <sheetFormatPr defaultColWidth="9.140625" defaultRowHeight="12.75"/>
  <cols>
    <col min="1" max="1" width="24.140625" style="0" customWidth="1"/>
    <col min="2" max="7" width="7.7109375" style="0" customWidth="1"/>
    <col min="8" max="8" width="7.28125" style="0" customWidth="1"/>
    <col min="9" max="9" width="8.140625" style="0" customWidth="1"/>
    <col min="10" max="10" width="7.140625" style="0" customWidth="1"/>
    <col min="11" max="11" width="7.28125" style="0" customWidth="1"/>
    <col min="12" max="12" width="8.421875" style="0" customWidth="1"/>
    <col min="13" max="14" width="9.00390625" style="0" customWidth="1"/>
    <col min="15" max="15" width="7.57421875" style="0" customWidth="1"/>
    <col min="16" max="16" width="7.421875" style="0" customWidth="1"/>
  </cols>
  <sheetData>
    <row r="1" spans="1:14" s="41" customFormat="1" ht="12.7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41" customFormat="1" ht="12.75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="40" customFormat="1" ht="13.5" thickBot="1">
      <c r="N3" s="42" t="s">
        <v>1</v>
      </c>
    </row>
    <row r="4" spans="1:14" s="9" customFormat="1" ht="12" thickBot="1">
      <c r="A4" s="26" t="s">
        <v>0</v>
      </c>
      <c r="B4" s="7" t="s">
        <v>23</v>
      </c>
      <c r="C4" s="7" t="s">
        <v>24</v>
      </c>
      <c r="D4" s="7" t="s">
        <v>25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30</v>
      </c>
      <c r="J4" s="7" t="s">
        <v>31</v>
      </c>
      <c r="K4" s="7" t="s">
        <v>32</v>
      </c>
      <c r="L4" s="7" t="s">
        <v>33</v>
      </c>
      <c r="M4" s="7" t="s">
        <v>34</v>
      </c>
      <c r="N4" s="8" t="s">
        <v>36</v>
      </c>
    </row>
    <row r="5" spans="1:14" ht="12.75">
      <c r="A5" s="27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5"/>
    </row>
    <row r="6" spans="1:16" s="2" customFormat="1" ht="12.75">
      <c r="A6" s="28" t="s">
        <v>2</v>
      </c>
      <c r="B6" s="12">
        <v>4381</v>
      </c>
      <c r="C6" s="12">
        <v>4581</v>
      </c>
      <c r="D6" s="12">
        <v>4581</v>
      </c>
      <c r="E6" s="12">
        <v>4581</v>
      </c>
      <c r="F6" s="12">
        <v>4781</v>
      </c>
      <c r="G6" s="12">
        <v>4581</v>
      </c>
      <c r="H6" s="12">
        <v>3438</v>
      </c>
      <c r="I6" s="12">
        <v>3438</v>
      </c>
      <c r="J6" s="12">
        <v>4681</v>
      </c>
      <c r="K6" s="12">
        <v>4681</v>
      </c>
      <c r="L6" s="12">
        <v>4611</v>
      </c>
      <c r="M6" s="12">
        <v>4581</v>
      </c>
      <c r="N6" s="13">
        <f>SUM(B6:M6)</f>
        <v>52916</v>
      </c>
      <c r="O6" s="25"/>
      <c r="P6" s="11"/>
    </row>
    <row r="7" spans="1:16" s="2" customFormat="1" ht="12.75">
      <c r="A7" s="28" t="s">
        <v>37</v>
      </c>
      <c r="B7" s="12">
        <v>48</v>
      </c>
      <c r="C7" s="12">
        <v>48</v>
      </c>
      <c r="D7" s="12">
        <v>48</v>
      </c>
      <c r="E7" s="12">
        <v>48</v>
      </c>
      <c r="F7" s="12">
        <v>48</v>
      </c>
      <c r="G7" s="12">
        <v>48</v>
      </c>
      <c r="H7" s="12">
        <v>48</v>
      </c>
      <c r="I7" s="12">
        <v>48</v>
      </c>
      <c r="J7" s="12">
        <v>48</v>
      </c>
      <c r="K7" s="12">
        <v>48</v>
      </c>
      <c r="L7" s="12">
        <v>48</v>
      </c>
      <c r="M7" s="12">
        <v>44</v>
      </c>
      <c r="N7" s="13">
        <f>SUM(B7:M7)</f>
        <v>572</v>
      </c>
      <c r="O7" s="25"/>
      <c r="P7" s="11"/>
    </row>
    <row r="8" spans="1:16" s="2" customFormat="1" ht="12.75">
      <c r="A8" s="28" t="s">
        <v>3</v>
      </c>
      <c r="B8" s="12">
        <v>21000</v>
      </c>
      <c r="C8" s="12">
        <v>200</v>
      </c>
      <c r="D8" s="12">
        <v>60000</v>
      </c>
      <c r="E8" s="12"/>
      <c r="F8" s="12">
        <v>5000</v>
      </c>
      <c r="G8" s="12"/>
      <c r="H8" s="12"/>
      <c r="I8" s="12"/>
      <c r="J8" s="12">
        <v>94794</v>
      </c>
      <c r="K8" s="12"/>
      <c r="L8" s="12"/>
      <c r="M8" s="12"/>
      <c r="N8" s="13">
        <f aca="true" t="shared" si="0" ref="N8:N15">SUM(B8:M8)</f>
        <v>180994</v>
      </c>
      <c r="P8" s="11"/>
    </row>
    <row r="9" spans="1:16" s="2" customFormat="1" ht="12.75">
      <c r="A9" s="28" t="s">
        <v>4</v>
      </c>
      <c r="B9" s="12">
        <v>5437</v>
      </c>
      <c r="C9" s="12">
        <v>5437</v>
      </c>
      <c r="D9" s="12">
        <v>11937</v>
      </c>
      <c r="E9" s="12">
        <v>5437</v>
      </c>
      <c r="F9" s="12">
        <v>5437</v>
      </c>
      <c r="G9" s="12">
        <v>5437</v>
      </c>
      <c r="H9" s="12">
        <v>5437</v>
      </c>
      <c r="I9" s="12">
        <v>5437</v>
      </c>
      <c r="J9" s="12">
        <v>11937</v>
      </c>
      <c r="K9" s="12">
        <v>5437</v>
      </c>
      <c r="L9" s="12">
        <v>5437</v>
      </c>
      <c r="M9" s="12">
        <v>5438</v>
      </c>
      <c r="N9" s="13">
        <f t="shared" si="0"/>
        <v>78245</v>
      </c>
      <c r="O9" s="25"/>
      <c r="P9" s="11"/>
    </row>
    <row r="10" spans="1:16" s="2" customFormat="1" ht="12.75">
      <c r="A10" s="28" t="s">
        <v>22</v>
      </c>
      <c r="B10" s="12"/>
      <c r="C10" s="12"/>
      <c r="D10" s="12"/>
      <c r="E10" s="12">
        <v>120</v>
      </c>
      <c r="F10" s="12">
        <v>240</v>
      </c>
      <c r="G10" s="12">
        <v>990</v>
      </c>
      <c r="H10" s="12">
        <v>240</v>
      </c>
      <c r="I10" s="12">
        <v>120</v>
      </c>
      <c r="J10" s="12">
        <v>240</v>
      </c>
      <c r="K10" s="12"/>
      <c r="L10" s="12"/>
      <c r="M10" s="12">
        <v>750</v>
      </c>
      <c r="N10" s="13">
        <f t="shared" si="0"/>
        <v>2700</v>
      </c>
      <c r="O10" s="25"/>
      <c r="P10" s="11"/>
    </row>
    <row r="11" spans="1:16" s="2" customFormat="1" ht="12.75">
      <c r="A11" s="28" t="s">
        <v>38</v>
      </c>
      <c r="B11" s="12"/>
      <c r="C11" s="12">
        <v>196</v>
      </c>
      <c r="D11" s="12"/>
      <c r="E11" s="12"/>
      <c r="F11" s="12"/>
      <c r="G11" s="12">
        <v>97</v>
      </c>
      <c r="H11" s="12">
        <v>304</v>
      </c>
      <c r="I11" s="12"/>
      <c r="J11" s="12"/>
      <c r="K11" s="12"/>
      <c r="L11" s="12"/>
      <c r="M11" s="12">
        <v>98</v>
      </c>
      <c r="N11" s="13">
        <f>SUM(B11:M11)</f>
        <v>695</v>
      </c>
      <c r="O11" s="25"/>
      <c r="P11" s="11"/>
    </row>
    <row r="12" spans="1:16" s="2" customFormat="1" ht="12.75">
      <c r="A12" s="28" t="s">
        <v>5</v>
      </c>
      <c r="B12" s="12">
        <v>20204</v>
      </c>
      <c r="C12" s="12">
        <v>10602</v>
      </c>
      <c r="D12" s="12">
        <v>10602</v>
      </c>
      <c r="E12" s="12">
        <v>10602</v>
      </c>
      <c r="F12" s="12">
        <v>10602</v>
      </c>
      <c r="G12" s="12">
        <v>10602</v>
      </c>
      <c r="H12" s="12">
        <v>10602</v>
      </c>
      <c r="I12" s="12">
        <v>10602</v>
      </c>
      <c r="J12" s="12">
        <v>11614</v>
      </c>
      <c r="K12" s="12">
        <v>10602</v>
      </c>
      <c r="L12" s="12">
        <v>10602</v>
      </c>
      <c r="M12" s="12">
        <v>10602</v>
      </c>
      <c r="N12" s="13">
        <f t="shared" si="0"/>
        <v>137838</v>
      </c>
      <c r="O12" s="25"/>
      <c r="P12" s="11"/>
    </row>
    <row r="13" spans="1:16" s="2" customFormat="1" ht="12.75">
      <c r="A13" s="28" t="s">
        <v>6</v>
      </c>
      <c r="B13" s="12"/>
      <c r="C13" s="12">
        <v>6000</v>
      </c>
      <c r="D13" s="12"/>
      <c r="E13" s="12"/>
      <c r="F13" s="12"/>
      <c r="G13" s="12">
        <v>23385</v>
      </c>
      <c r="H13" s="12">
        <v>17494</v>
      </c>
      <c r="I13" s="12">
        <v>20428</v>
      </c>
      <c r="J13" s="12">
        <v>-18428</v>
      </c>
      <c r="K13" s="12"/>
      <c r="L13" s="12"/>
      <c r="M13" s="12"/>
      <c r="N13" s="13">
        <f t="shared" si="0"/>
        <v>48879</v>
      </c>
      <c r="O13" s="25"/>
      <c r="P13" s="11"/>
    </row>
    <row r="14" spans="1:16" s="2" customFormat="1" ht="12.75">
      <c r="A14" s="28" t="s">
        <v>21</v>
      </c>
      <c r="B14" s="12">
        <v>3979</v>
      </c>
      <c r="C14" s="12">
        <v>2479</v>
      </c>
      <c r="D14" s="12">
        <v>3324</v>
      </c>
      <c r="E14" s="12">
        <v>3324</v>
      </c>
      <c r="F14" s="12">
        <v>3324</v>
      </c>
      <c r="G14" s="12">
        <v>3324</v>
      </c>
      <c r="H14" s="12">
        <v>3324</v>
      </c>
      <c r="I14" s="12">
        <v>3324</v>
      </c>
      <c r="J14" s="12">
        <v>3324</v>
      </c>
      <c r="K14" s="12">
        <v>3619</v>
      </c>
      <c r="L14" s="12">
        <v>3324</v>
      </c>
      <c r="M14" s="12">
        <v>3324</v>
      </c>
      <c r="N14" s="13">
        <f t="shared" si="0"/>
        <v>39993</v>
      </c>
      <c r="O14" s="25"/>
      <c r="P14" s="11"/>
    </row>
    <row r="15" spans="1:14" s="2" customFormat="1" ht="13.5" thickBot="1">
      <c r="A15" s="28" t="s">
        <v>39</v>
      </c>
      <c r="B15" s="12">
        <v>12270</v>
      </c>
      <c r="C15" s="12"/>
      <c r="D15" s="12">
        <v>-8530</v>
      </c>
      <c r="E15" s="12"/>
      <c r="F15" s="12"/>
      <c r="G15" s="12"/>
      <c r="H15" s="12"/>
      <c r="I15" s="12"/>
      <c r="J15" s="12"/>
      <c r="K15" s="12"/>
      <c r="L15" s="12"/>
      <c r="M15" s="12"/>
      <c r="N15" s="13">
        <f t="shared" si="0"/>
        <v>3740</v>
      </c>
    </row>
    <row r="16" spans="1:14" s="2" customFormat="1" ht="12.75">
      <c r="A16" s="29" t="s">
        <v>20</v>
      </c>
      <c r="B16" s="14">
        <f aca="true" t="shared" si="1" ref="B16:N16">SUM(B6:B15)</f>
        <v>67319</v>
      </c>
      <c r="C16" s="14">
        <f t="shared" si="1"/>
        <v>29543</v>
      </c>
      <c r="D16" s="14">
        <f t="shared" si="1"/>
        <v>81962</v>
      </c>
      <c r="E16" s="14">
        <f t="shared" si="1"/>
        <v>24112</v>
      </c>
      <c r="F16" s="14">
        <f t="shared" si="1"/>
        <v>29432</v>
      </c>
      <c r="G16" s="14">
        <f t="shared" si="1"/>
        <v>48464</v>
      </c>
      <c r="H16" s="14">
        <f t="shared" si="1"/>
        <v>40887</v>
      </c>
      <c r="I16" s="14">
        <f t="shared" si="1"/>
        <v>43397</v>
      </c>
      <c r="J16" s="14">
        <f t="shared" si="1"/>
        <v>108210</v>
      </c>
      <c r="K16" s="14">
        <f t="shared" si="1"/>
        <v>24387</v>
      </c>
      <c r="L16" s="14">
        <f t="shared" si="1"/>
        <v>24022</v>
      </c>
      <c r="M16" s="14">
        <f t="shared" si="1"/>
        <v>24837</v>
      </c>
      <c r="N16" s="30">
        <f t="shared" si="1"/>
        <v>546572</v>
      </c>
    </row>
    <row r="17" spans="1:14" s="2" customFormat="1" ht="13.5" thickBot="1">
      <c r="A17" s="10" t="s">
        <v>35</v>
      </c>
      <c r="B17" s="15"/>
      <c r="C17" s="15">
        <f aca="true" t="shared" si="2" ref="C17:N17">B16+B17-B30</f>
        <v>28623</v>
      </c>
      <c r="D17" s="15">
        <f t="shared" si="2"/>
        <v>0.08000000000174623</v>
      </c>
      <c r="E17" s="15">
        <f t="shared" si="2"/>
        <v>31074.160000000003</v>
      </c>
      <c r="F17" s="15">
        <f t="shared" si="2"/>
        <v>13242.240000000005</v>
      </c>
      <c r="G17" s="15">
        <f t="shared" si="2"/>
        <v>1225.320000000007</v>
      </c>
      <c r="H17" s="15">
        <f t="shared" si="2"/>
        <v>0.40000000000873115</v>
      </c>
      <c r="I17" s="15">
        <f t="shared" si="2"/>
        <v>-0.11999999999534339</v>
      </c>
      <c r="J17" s="15">
        <f t="shared" si="2"/>
        <v>-0.03999999999359716</v>
      </c>
      <c r="K17" s="15">
        <f t="shared" si="2"/>
        <v>59496.560000000005</v>
      </c>
      <c r="L17" s="15">
        <f t="shared" si="2"/>
        <v>44752.64</v>
      </c>
      <c r="M17" s="15">
        <f t="shared" si="2"/>
        <v>29724.72</v>
      </c>
      <c r="N17" s="31">
        <f t="shared" si="2"/>
        <v>-0.08000000000174623</v>
      </c>
    </row>
    <row r="18" spans="1:14" ht="13.5" thickTop="1">
      <c r="A18" s="32" t="s">
        <v>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8"/>
    </row>
    <row r="19" spans="1:14" ht="12.75">
      <c r="A19" s="33" t="s">
        <v>10</v>
      </c>
      <c r="B19" s="19">
        <v>19351</v>
      </c>
      <c r="C19" s="19">
        <v>29610</v>
      </c>
      <c r="D19" s="19">
        <v>20610</v>
      </c>
      <c r="E19" s="19">
        <v>20610</v>
      </c>
      <c r="F19" s="19">
        <v>23165</v>
      </c>
      <c r="G19" s="19">
        <v>20610</v>
      </c>
      <c r="H19" s="19">
        <v>20940</v>
      </c>
      <c r="I19" s="19">
        <v>21610</v>
      </c>
      <c r="J19" s="19">
        <v>20924</v>
      </c>
      <c r="K19" s="19">
        <v>21010</v>
      </c>
      <c r="L19" s="19">
        <v>20610</v>
      </c>
      <c r="M19" s="19">
        <v>20644</v>
      </c>
      <c r="N19" s="20">
        <f>SUM(B19:M19)</f>
        <v>259694</v>
      </c>
    </row>
    <row r="20" spans="1:14" ht="12.75">
      <c r="A20" s="33" t="s">
        <v>11</v>
      </c>
      <c r="B20" s="19">
        <v>6307</v>
      </c>
      <c r="C20" s="19">
        <f>(C19-427-102-50-250)*0.32+476</f>
        <v>9685.92</v>
      </c>
      <c r="D20" s="19">
        <f>(D19-427-102-50-250)*0.32+476</f>
        <v>6805.92</v>
      </c>
      <c r="E20" s="19">
        <f>(E19-427-102-50-250)*0.32+476</f>
        <v>6805.92</v>
      </c>
      <c r="F20" s="19">
        <f>(F19-427-102-50-1680)*0.32+476</f>
        <v>7165.92</v>
      </c>
      <c r="G20" s="19">
        <f>(G19-427-102-50-250)*0.32+476</f>
        <v>6805.92</v>
      </c>
      <c r="H20" s="19">
        <f aca="true" t="shared" si="3" ref="H20:M20">(H19-427-102-50-250)*0.32+476</f>
        <v>6911.52</v>
      </c>
      <c r="I20" s="19">
        <f t="shared" si="3"/>
        <v>7125.92</v>
      </c>
      <c r="J20" s="19">
        <f t="shared" si="3"/>
        <v>6906.400000000001</v>
      </c>
      <c r="K20" s="19">
        <f t="shared" si="3"/>
        <v>6933.92</v>
      </c>
      <c r="L20" s="19">
        <f t="shared" si="3"/>
        <v>6805.92</v>
      </c>
      <c r="M20" s="19">
        <f t="shared" si="3"/>
        <v>6816.8</v>
      </c>
      <c r="N20" s="19">
        <f>SUM(B20:M20)</f>
        <v>85077.08</v>
      </c>
    </row>
    <row r="21" spans="1:14" ht="12.75">
      <c r="A21" s="33" t="s">
        <v>12</v>
      </c>
      <c r="B21" s="19">
        <v>12017</v>
      </c>
      <c r="C21" s="19">
        <v>12799</v>
      </c>
      <c r="D21" s="19">
        <v>14289</v>
      </c>
      <c r="E21" s="19">
        <v>11007</v>
      </c>
      <c r="F21" s="19">
        <v>10097</v>
      </c>
      <c r="G21" s="19">
        <v>12934</v>
      </c>
      <c r="H21" s="19">
        <v>11566</v>
      </c>
      <c r="I21" s="19">
        <v>14140</v>
      </c>
      <c r="J21" s="19">
        <v>13587</v>
      </c>
      <c r="K21" s="19">
        <v>10516</v>
      </c>
      <c r="L21" s="19">
        <v>10963</v>
      </c>
      <c r="M21" s="19">
        <v>13387</v>
      </c>
      <c r="N21" s="20">
        <f aca="true" t="shared" si="4" ref="N21:N28">SUM(B21:M21)</f>
        <v>147302</v>
      </c>
    </row>
    <row r="22" spans="1:14" ht="12.75">
      <c r="A22" s="33" t="s">
        <v>9</v>
      </c>
      <c r="B22" s="19">
        <v>421</v>
      </c>
      <c r="C22" s="19">
        <v>421</v>
      </c>
      <c r="D22" s="19">
        <v>421</v>
      </c>
      <c r="E22" s="19">
        <v>421</v>
      </c>
      <c r="F22" s="19">
        <v>421</v>
      </c>
      <c r="G22" s="19">
        <v>421</v>
      </c>
      <c r="H22" s="19">
        <v>1220</v>
      </c>
      <c r="I22" s="19">
        <v>421</v>
      </c>
      <c r="J22" s="19">
        <v>421</v>
      </c>
      <c r="K22" s="19">
        <v>421</v>
      </c>
      <c r="L22" s="19">
        <v>421</v>
      </c>
      <c r="M22" s="19">
        <v>421</v>
      </c>
      <c r="N22" s="20">
        <f t="shared" si="4"/>
        <v>5851</v>
      </c>
    </row>
    <row r="23" spans="1:14" ht="12.75">
      <c r="A23" s="33" t="s">
        <v>13</v>
      </c>
      <c r="B23" s="19"/>
      <c r="C23" s="19"/>
      <c r="D23" s="19">
        <v>2428</v>
      </c>
      <c r="E23" s="19">
        <v>100</v>
      </c>
      <c r="F23" s="19">
        <v>100</v>
      </c>
      <c r="G23" s="19">
        <v>2585</v>
      </c>
      <c r="H23" s="19">
        <v>250</v>
      </c>
      <c r="I23" s="19">
        <v>100</v>
      </c>
      <c r="J23" s="19">
        <v>292</v>
      </c>
      <c r="K23" s="19"/>
      <c r="L23" s="19"/>
      <c r="M23" s="19"/>
      <c r="N23" s="20">
        <f t="shared" si="4"/>
        <v>5855</v>
      </c>
    </row>
    <row r="24" spans="1:14" ht="13.5" thickBot="1">
      <c r="A24" s="34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>
        <v>6960</v>
      </c>
      <c r="N24" s="22">
        <f t="shared" si="4"/>
        <v>6960</v>
      </c>
    </row>
    <row r="25" spans="1:14" ht="13.5" thickBot="1">
      <c r="A25" s="35" t="s">
        <v>17</v>
      </c>
      <c r="B25" s="23">
        <f>SUM(B19:B24)</f>
        <v>38096</v>
      </c>
      <c r="C25" s="23">
        <f aca="true" t="shared" si="5" ref="C25:N25">SUM(C19:C24)</f>
        <v>52515.92</v>
      </c>
      <c r="D25" s="23">
        <f t="shared" si="5"/>
        <v>44553.92</v>
      </c>
      <c r="E25" s="23">
        <f t="shared" si="5"/>
        <v>38943.92</v>
      </c>
      <c r="F25" s="23">
        <f t="shared" si="5"/>
        <v>40948.92</v>
      </c>
      <c r="G25" s="23">
        <f t="shared" si="5"/>
        <v>43355.92</v>
      </c>
      <c r="H25" s="23">
        <f t="shared" si="5"/>
        <v>40887.520000000004</v>
      </c>
      <c r="I25" s="23">
        <f t="shared" si="5"/>
        <v>43396.92</v>
      </c>
      <c r="J25" s="23">
        <f t="shared" si="5"/>
        <v>42130.4</v>
      </c>
      <c r="K25" s="23">
        <f t="shared" si="5"/>
        <v>38880.92</v>
      </c>
      <c r="L25" s="23">
        <f t="shared" si="5"/>
        <v>38799.92</v>
      </c>
      <c r="M25" s="23">
        <f t="shared" si="5"/>
        <v>48228.8</v>
      </c>
      <c r="N25" s="36">
        <f t="shared" si="5"/>
        <v>510739.08</v>
      </c>
    </row>
    <row r="26" spans="1:14" ht="12.75">
      <c r="A26" s="37" t="s">
        <v>15</v>
      </c>
      <c r="B26" s="17">
        <v>600</v>
      </c>
      <c r="C26" s="17">
        <v>5400</v>
      </c>
      <c r="D26" s="17"/>
      <c r="E26" s="17">
        <v>3000</v>
      </c>
      <c r="F26" s="17"/>
      <c r="G26" s="17"/>
      <c r="H26" s="17"/>
      <c r="I26" s="17"/>
      <c r="J26" s="17"/>
      <c r="K26" s="17"/>
      <c r="L26" s="17"/>
      <c r="M26" s="17"/>
      <c r="N26" s="18">
        <f t="shared" si="4"/>
        <v>9000</v>
      </c>
    </row>
    <row r="27" spans="1:14" ht="12.75">
      <c r="A27" s="33" t="s">
        <v>40</v>
      </c>
      <c r="B27" s="19"/>
      <c r="C27" s="19"/>
      <c r="D27" s="19">
        <v>6334</v>
      </c>
      <c r="E27" s="19"/>
      <c r="F27" s="19"/>
      <c r="G27" s="19">
        <v>6333</v>
      </c>
      <c r="H27" s="19"/>
      <c r="I27" s="19"/>
      <c r="J27" s="19">
        <v>6333</v>
      </c>
      <c r="K27" s="19"/>
      <c r="L27" s="19"/>
      <c r="M27" s="19">
        <v>6333</v>
      </c>
      <c r="N27" s="20">
        <f t="shared" si="4"/>
        <v>25333</v>
      </c>
    </row>
    <row r="28" spans="1:14" ht="13.5" thickBot="1">
      <c r="A28" s="33" t="s">
        <v>16</v>
      </c>
      <c r="B28" s="19"/>
      <c r="C28" s="19">
        <v>250</v>
      </c>
      <c r="D28" s="19"/>
      <c r="E28" s="19"/>
      <c r="F28" s="19">
        <v>500</v>
      </c>
      <c r="G28" s="19"/>
      <c r="H28" s="19"/>
      <c r="I28" s="19"/>
      <c r="J28" s="19">
        <v>250</v>
      </c>
      <c r="K28" s="19">
        <v>250</v>
      </c>
      <c r="L28" s="19">
        <v>250</v>
      </c>
      <c r="M28" s="19"/>
      <c r="N28" s="20">
        <f t="shared" si="4"/>
        <v>1500</v>
      </c>
    </row>
    <row r="29" spans="1:14" ht="13.5" thickBot="1">
      <c r="A29" s="35" t="s">
        <v>18</v>
      </c>
      <c r="B29" s="23">
        <f aca="true" t="shared" si="6" ref="B29:N29">SUM(B26:B28)</f>
        <v>600</v>
      </c>
      <c r="C29" s="23">
        <f t="shared" si="6"/>
        <v>5650</v>
      </c>
      <c r="D29" s="23">
        <f t="shared" si="6"/>
        <v>6334</v>
      </c>
      <c r="E29" s="23">
        <f t="shared" si="6"/>
        <v>3000</v>
      </c>
      <c r="F29" s="23">
        <f t="shared" si="6"/>
        <v>500</v>
      </c>
      <c r="G29" s="23">
        <f t="shared" si="6"/>
        <v>6333</v>
      </c>
      <c r="H29" s="23">
        <f t="shared" si="6"/>
        <v>0</v>
      </c>
      <c r="I29" s="23">
        <f t="shared" si="6"/>
        <v>0</v>
      </c>
      <c r="J29" s="23">
        <f t="shared" si="6"/>
        <v>6583</v>
      </c>
      <c r="K29" s="23">
        <f t="shared" si="6"/>
        <v>250</v>
      </c>
      <c r="L29" s="23">
        <f t="shared" si="6"/>
        <v>250</v>
      </c>
      <c r="M29" s="23">
        <f t="shared" si="6"/>
        <v>6333</v>
      </c>
      <c r="N29" s="36">
        <f t="shared" si="6"/>
        <v>35833</v>
      </c>
    </row>
    <row r="30" spans="1:14" ht="13.5" thickBot="1">
      <c r="A30" s="38" t="s">
        <v>19</v>
      </c>
      <c r="B30" s="24">
        <f aca="true" t="shared" si="7" ref="B30:N30">B25+B29</f>
        <v>38696</v>
      </c>
      <c r="C30" s="24">
        <f t="shared" si="7"/>
        <v>58165.92</v>
      </c>
      <c r="D30" s="24">
        <f t="shared" si="7"/>
        <v>50887.92</v>
      </c>
      <c r="E30" s="24">
        <f t="shared" si="7"/>
        <v>41943.92</v>
      </c>
      <c r="F30" s="24">
        <f t="shared" si="7"/>
        <v>41448.92</v>
      </c>
      <c r="G30" s="24">
        <f t="shared" si="7"/>
        <v>49688.92</v>
      </c>
      <c r="H30" s="24">
        <f t="shared" si="7"/>
        <v>40887.520000000004</v>
      </c>
      <c r="I30" s="24">
        <f t="shared" si="7"/>
        <v>43396.92</v>
      </c>
      <c r="J30" s="24">
        <f t="shared" si="7"/>
        <v>48713.4</v>
      </c>
      <c r="K30" s="24">
        <f t="shared" si="7"/>
        <v>39130.92</v>
      </c>
      <c r="L30" s="24">
        <f t="shared" si="7"/>
        <v>39049.92</v>
      </c>
      <c r="M30" s="24">
        <f t="shared" si="7"/>
        <v>54561.8</v>
      </c>
      <c r="N30" s="39">
        <f t="shared" si="7"/>
        <v>546572.0800000001</v>
      </c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</sheetData>
  <mergeCells count="2">
    <mergeCell ref="A2:N2"/>
    <mergeCell ref="A1:N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2005-02-04T11:21:55Z</cp:lastPrinted>
  <dcterms:created xsi:type="dcterms:W3CDTF">2003-02-19T06:21:33Z</dcterms:created>
  <dcterms:modified xsi:type="dcterms:W3CDTF">2004-01-22T19:26:36Z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