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<sst xmlns="http://schemas.openxmlformats.org/spreadsheetml/2006/main" count="45" uniqueCount="44">
  <si>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Eszközök</t>
  </si>
  <si>
    <t>Megnevezés</t>
  </si>
  <si>
    <t>Immateriális javak</t>
  </si>
  <si>
    <t>Ingatlanok</t>
  </si>
  <si>
    <t>Gépek, berendezések, felszerelések</t>
  </si>
  <si>
    <t>Járművek</t>
  </si>
  <si>
    <t>Beruházások</t>
  </si>
  <si>
    <t>Részesedések</t>
  </si>
  <si>
    <t>Üzemeltetésre átadott eszközök</t>
  </si>
  <si>
    <t>Adott kölcsönök</t>
  </si>
  <si>
    <t>Anyagok</t>
  </si>
  <si>
    <t>Követelések</t>
  </si>
  <si>
    <t>Pénztárak</t>
  </si>
  <si>
    <t>Kv. bankszámlák</t>
  </si>
  <si>
    <t>Pénzügyi elszámolások</t>
  </si>
  <si>
    <t>Mérleg szerinti eszközök összesen:</t>
  </si>
  <si>
    <t>Források</t>
  </si>
  <si>
    <t>Induló tőke</t>
  </si>
  <si>
    <t>Tőkeváltozások</t>
  </si>
  <si>
    <t>Saját tőke összesen:</t>
  </si>
  <si>
    <t>Korrigált pénzmaradvány</t>
  </si>
  <si>
    <t>Rövid lejáratú kötelezettség</t>
  </si>
  <si>
    <t>Mérleg szerinti források összesen:</t>
  </si>
  <si>
    <t>Polgármesteri hivatal</t>
  </si>
  <si>
    <t>Művelődési Központ</t>
  </si>
  <si>
    <t>Önkormányzat összesen</t>
  </si>
  <si>
    <t xml:space="preserve">Változás </t>
  </si>
  <si>
    <t>Változás</t>
  </si>
  <si>
    <t>változás</t>
  </si>
  <si>
    <t>Befektetett eszközök összesen</t>
  </si>
  <si>
    <t>Befektetett pénzügyi eszközök össz.</t>
  </si>
  <si>
    <t>Péneszköz összesen</t>
  </si>
  <si>
    <t>Forgóeszközök összesen</t>
  </si>
  <si>
    <t>Tárgyi eszközök összesen.</t>
  </si>
  <si>
    <t>2004. XII.31.</t>
  </si>
  <si>
    <t>2004.XII.31.</t>
  </si>
  <si>
    <t>Szállítók</t>
  </si>
  <si>
    <t>Hosszúlejáratú  kötelezettség</t>
  </si>
  <si>
    <t>2005. XII.31.</t>
  </si>
  <si>
    <t>2005.XII.31.</t>
  </si>
  <si>
    <t>2005.XII.31</t>
  </si>
  <si>
    <t>2005/2004 %-a</t>
  </si>
  <si>
    <t>2004.XII.31.-</t>
  </si>
  <si>
    <t>10. számú melléklet a  6/2006. (III.31.) költségvetési beszámoló rendelethez
Rétság Város Önkormányzat  2005.  XII.31. nettó  vagyonának kimutatása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</si>
</sst>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2" borderId="3" xfId="0" applyFont="1" applyFill="1" applyBorder="1" applyAlignment="1">
      <alignment horizontal="center"/>
    </xf>
    <xf numFmtId="3" fontId="8" fillId="0" borderId="1" xfId="0" applyNumberFormat="1" applyFont="1" applyBorder="1" applyAlignment="1">
      <alignment/>
    </xf>
    <xf numFmtId="10" fontId="8" fillId="0" borderId="4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0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0" fontId="8" fillId="0" borderId="7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0" fontId="8" fillId="0" borderId="8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3" fontId="8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5" fillId="0" borderId="6" xfId="0" applyNumberFormat="1" applyFont="1" applyFill="1" applyBorder="1" applyAlignment="1">
      <alignment/>
    </xf>
    <xf numFmtId="3" fontId="2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0" fontId="5" fillId="0" borderId="5" xfId="0" applyNumberFormat="1" applyFont="1" applyBorder="1" applyAlignment="1">
      <alignment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3" fontId="2" fillId="0" borderId="9" xfId="0" applyNumberFormat="1" applyFont="1" applyBorder="1" applyAlignment="1">
      <alignment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9.125" style="0" customWidth="1"/>
    <col min="2" max="2" width="10.00390625" style="0" customWidth="1"/>
    <col min="3" max="3" width="10.625" style="0" customWidth="1"/>
    <col min="4" max="4" width="10.375" style="0" customWidth="1"/>
    <col min="5" max="5" width="8.875" style="0" customWidth="1"/>
    <col min="6" max="6" width="9.625" style="0" customWidth="1"/>
    <col min="7" max="7" width="8.875" style="0" customWidth="1"/>
    <col min="8" max="10" width="10.125" style="0" customWidth="1"/>
    <col min="11" max="11" width="12.625" style="0" customWidth="1"/>
  </cols>
  <sheetData>
    <row r="1" spans="1:15" s="17" customFormat="1" ht="63.75" customHeight="1" thickBot="1">
      <c r="A1" s="72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6"/>
      <c r="M1" s="16"/>
      <c r="N1" s="16"/>
      <c r="O1" s="16"/>
    </row>
    <row r="2" spans="1:12" s="3" customFormat="1" ht="12.75" customHeight="1">
      <c r="A2" s="18" t="s">
        <v>1</v>
      </c>
      <c r="B2" s="68" t="s">
        <v>23</v>
      </c>
      <c r="C2" s="69"/>
      <c r="D2" s="70"/>
      <c r="E2" s="68" t="s">
        <v>24</v>
      </c>
      <c r="F2" s="69"/>
      <c r="G2" s="70"/>
      <c r="H2" s="68" t="s">
        <v>25</v>
      </c>
      <c r="I2" s="69"/>
      <c r="J2" s="69"/>
      <c r="K2" s="71"/>
      <c r="L2" s="2"/>
    </row>
    <row r="3" spans="1:11" s="4" customFormat="1" ht="12" thickBot="1">
      <c r="A3" s="61"/>
      <c r="B3" s="62" t="s">
        <v>42</v>
      </c>
      <c r="C3" s="63" t="s">
        <v>38</v>
      </c>
      <c r="D3" s="62" t="s">
        <v>26</v>
      </c>
      <c r="E3" s="64" t="s">
        <v>35</v>
      </c>
      <c r="F3" s="64" t="s">
        <v>39</v>
      </c>
      <c r="G3" s="62" t="s">
        <v>27</v>
      </c>
      <c r="H3" s="65" t="s">
        <v>34</v>
      </c>
      <c r="I3" s="65" t="s">
        <v>40</v>
      </c>
      <c r="J3" s="65" t="s">
        <v>28</v>
      </c>
      <c r="K3" s="66" t="s">
        <v>41</v>
      </c>
    </row>
    <row r="4" spans="1:11" s="5" customFormat="1" ht="11.25">
      <c r="A4" s="58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60"/>
    </row>
    <row r="5" spans="1:11" s="8" customFormat="1" ht="11.25">
      <c r="A5" s="51" t="s">
        <v>2</v>
      </c>
      <c r="B5" s="19">
        <v>2603</v>
      </c>
      <c r="C5" s="10">
        <v>4422</v>
      </c>
      <c r="D5" s="19">
        <f>C5-B5</f>
        <v>1819</v>
      </c>
      <c r="E5" s="19">
        <v>480</v>
      </c>
      <c r="F5" s="10">
        <v>237</v>
      </c>
      <c r="G5" s="19">
        <f>F5-E5</f>
        <v>-243</v>
      </c>
      <c r="H5" s="19">
        <f>B5+E5</f>
        <v>3083</v>
      </c>
      <c r="I5" s="19">
        <f>C5+F5</f>
        <v>4659</v>
      </c>
      <c r="J5" s="19">
        <f>D5+G5</f>
        <v>1576</v>
      </c>
      <c r="K5" s="20">
        <f>I5/H5</f>
        <v>1.5111903989620499</v>
      </c>
    </row>
    <row r="6" spans="1:11" s="3" customFormat="1" ht="11.25">
      <c r="A6" s="52" t="s">
        <v>3</v>
      </c>
      <c r="B6" s="21">
        <v>2090923</v>
      </c>
      <c r="C6" s="7">
        <v>2048277</v>
      </c>
      <c r="D6" s="19">
        <f aca="true" t="shared" si="0" ref="D6:D33">C6-B6</f>
        <v>-42646</v>
      </c>
      <c r="E6" s="21">
        <v>25512</v>
      </c>
      <c r="F6" s="7">
        <v>24882</v>
      </c>
      <c r="G6" s="19">
        <f aca="true" t="shared" si="1" ref="G6:G33">F6-E6</f>
        <v>-630</v>
      </c>
      <c r="H6" s="19">
        <f aca="true" t="shared" si="2" ref="H6:H33">B6+E6</f>
        <v>2116435</v>
      </c>
      <c r="I6" s="19">
        <f aca="true" t="shared" si="3" ref="I6:I33">C6+F6</f>
        <v>2073159</v>
      </c>
      <c r="J6" s="19">
        <f aca="true" t="shared" si="4" ref="J6:J33">D6+G6</f>
        <v>-43276</v>
      </c>
      <c r="K6" s="20">
        <f aca="true" t="shared" si="5" ref="K6:K15">I6/H6</f>
        <v>0.9795524077044653</v>
      </c>
    </row>
    <row r="7" spans="1:11" s="3" customFormat="1" ht="11.25">
      <c r="A7" s="52" t="s">
        <v>4</v>
      </c>
      <c r="B7" s="21">
        <v>17742</v>
      </c>
      <c r="C7" s="7">
        <v>13728</v>
      </c>
      <c r="D7" s="19">
        <f t="shared" si="0"/>
        <v>-4014</v>
      </c>
      <c r="E7" s="21">
        <v>4527</v>
      </c>
      <c r="F7" s="7">
        <v>2797</v>
      </c>
      <c r="G7" s="19">
        <f t="shared" si="1"/>
        <v>-1730</v>
      </c>
      <c r="H7" s="19">
        <f t="shared" si="2"/>
        <v>22269</v>
      </c>
      <c r="I7" s="19">
        <f t="shared" si="3"/>
        <v>16525</v>
      </c>
      <c r="J7" s="19">
        <f t="shared" si="4"/>
        <v>-5744</v>
      </c>
      <c r="K7" s="20">
        <f t="shared" si="5"/>
        <v>0.7420629574745161</v>
      </c>
    </row>
    <row r="8" spans="1:11" s="3" customFormat="1" ht="11.25">
      <c r="A8" s="52" t="s">
        <v>5</v>
      </c>
      <c r="B8" s="21">
        <v>932</v>
      </c>
      <c r="C8" s="7">
        <v>0</v>
      </c>
      <c r="D8" s="19">
        <f t="shared" si="0"/>
        <v>-932</v>
      </c>
      <c r="E8" s="21"/>
      <c r="F8" s="7"/>
      <c r="G8" s="19">
        <f t="shared" si="1"/>
        <v>0</v>
      </c>
      <c r="H8" s="19">
        <f t="shared" si="2"/>
        <v>932</v>
      </c>
      <c r="I8" s="19">
        <f t="shared" si="3"/>
        <v>0</v>
      </c>
      <c r="J8" s="19">
        <f t="shared" si="4"/>
        <v>-932</v>
      </c>
      <c r="K8" s="20">
        <f t="shared" si="5"/>
        <v>0</v>
      </c>
    </row>
    <row r="9" spans="1:11" s="3" customFormat="1" ht="11.25">
      <c r="A9" s="52" t="s">
        <v>6</v>
      </c>
      <c r="B9" s="21">
        <v>2825</v>
      </c>
      <c r="C9" s="7">
        <v>1600</v>
      </c>
      <c r="D9" s="19">
        <f t="shared" si="0"/>
        <v>-1225</v>
      </c>
      <c r="E9" s="21"/>
      <c r="F9" s="7"/>
      <c r="G9" s="19">
        <f t="shared" si="1"/>
        <v>0</v>
      </c>
      <c r="H9" s="19">
        <f t="shared" si="2"/>
        <v>2825</v>
      </c>
      <c r="I9" s="19">
        <f t="shared" si="3"/>
        <v>1600</v>
      </c>
      <c r="J9" s="19">
        <f t="shared" si="4"/>
        <v>-1225</v>
      </c>
      <c r="K9" s="20">
        <f t="shared" si="5"/>
        <v>0.5663716814159292</v>
      </c>
    </row>
    <row r="10" spans="1:11" s="8" customFormat="1" ht="11.25">
      <c r="A10" s="51" t="s">
        <v>33</v>
      </c>
      <c r="B10" s="19">
        <f>SUM(B6:B9)</f>
        <v>2112422</v>
      </c>
      <c r="C10" s="19">
        <f>SUM(C6:C9)</f>
        <v>2063605</v>
      </c>
      <c r="D10" s="19">
        <f t="shared" si="0"/>
        <v>-48817</v>
      </c>
      <c r="E10" s="19">
        <f>SUM(E6:E9)</f>
        <v>30039</v>
      </c>
      <c r="F10" s="19">
        <f>SUM(F6:F9)</f>
        <v>27679</v>
      </c>
      <c r="G10" s="19">
        <f t="shared" si="1"/>
        <v>-2360</v>
      </c>
      <c r="H10" s="19">
        <f t="shared" si="2"/>
        <v>2142461</v>
      </c>
      <c r="I10" s="19">
        <f t="shared" si="3"/>
        <v>2091284</v>
      </c>
      <c r="J10" s="19">
        <f t="shared" si="4"/>
        <v>-51177</v>
      </c>
      <c r="K10" s="20">
        <f t="shared" si="5"/>
        <v>0.9761129840869915</v>
      </c>
    </row>
    <row r="11" spans="1:11" s="3" customFormat="1" ht="11.25">
      <c r="A11" s="52" t="s">
        <v>7</v>
      </c>
      <c r="B11" s="21">
        <v>15060</v>
      </c>
      <c r="C11" s="7">
        <v>15090</v>
      </c>
      <c r="D11" s="19">
        <f t="shared" si="0"/>
        <v>30</v>
      </c>
      <c r="E11" s="21"/>
      <c r="F11" s="7"/>
      <c r="G11" s="19">
        <f t="shared" si="1"/>
        <v>0</v>
      </c>
      <c r="H11" s="19">
        <f t="shared" si="2"/>
        <v>15060</v>
      </c>
      <c r="I11" s="19">
        <f t="shared" si="3"/>
        <v>15090</v>
      </c>
      <c r="J11" s="19">
        <f t="shared" si="4"/>
        <v>30</v>
      </c>
      <c r="K11" s="20">
        <f t="shared" si="5"/>
        <v>1.00199203187251</v>
      </c>
    </row>
    <row r="12" spans="1:11" s="3" customFormat="1" ht="11.25">
      <c r="A12" s="52" t="s">
        <v>9</v>
      </c>
      <c r="B12" s="21">
        <v>7519</v>
      </c>
      <c r="C12" s="7">
        <v>7607</v>
      </c>
      <c r="D12" s="19">
        <f t="shared" si="0"/>
        <v>88</v>
      </c>
      <c r="E12" s="21"/>
      <c r="F12" s="7"/>
      <c r="G12" s="19">
        <f t="shared" si="1"/>
        <v>0</v>
      </c>
      <c r="H12" s="19">
        <f t="shared" si="2"/>
        <v>7519</v>
      </c>
      <c r="I12" s="19">
        <f t="shared" si="3"/>
        <v>7607</v>
      </c>
      <c r="J12" s="19">
        <f t="shared" si="4"/>
        <v>88</v>
      </c>
      <c r="K12" s="20">
        <f t="shared" si="5"/>
        <v>1.011703684000532</v>
      </c>
    </row>
    <row r="13" spans="1:11" s="3" customFormat="1" ht="11.25">
      <c r="A13" s="51" t="s">
        <v>30</v>
      </c>
      <c r="B13" s="19">
        <f>SUM(B11:B12)</f>
        <v>22579</v>
      </c>
      <c r="C13" s="7">
        <v>22697</v>
      </c>
      <c r="D13" s="19">
        <f t="shared" si="0"/>
        <v>118</v>
      </c>
      <c r="E13" s="19">
        <f>SUM(E11:E12)</f>
        <v>0</v>
      </c>
      <c r="F13" s="7"/>
      <c r="G13" s="19">
        <f t="shared" si="1"/>
        <v>0</v>
      </c>
      <c r="H13" s="19">
        <f t="shared" si="2"/>
        <v>22579</v>
      </c>
      <c r="I13" s="19">
        <f t="shared" si="3"/>
        <v>22697</v>
      </c>
      <c r="J13" s="19">
        <f t="shared" si="4"/>
        <v>118</v>
      </c>
      <c r="K13" s="20">
        <f t="shared" si="5"/>
        <v>1.0052260950440675</v>
      </c>
    </row>
    <row r="14" spans="1:11" s="8" customFormat="1" ht="12" thickBot="1">
      <c r="A14" s="53" t="s">
        <v>8</v>
      </c>
      <c r="B14" s="35">
        <v>605539</v>
      </c>
      <c r="C14" s="47">
        <v>586734</v>
      </c>
      <c r="D14" s="35">
        <f t="shared" si="0"/>
        <v>-18805</v>
      </c>
      <c r="E14" s="35"/>
      <c r="F14" s="47"/>
      <c r="G14" s="35">
        <f t="shared" si="1"/>
        <v>0</v>
      </c>
      <c r="H14" s="35">
        <f t="shared" si="2"/>
        <v>605539</v>
      </c>
      <c r="I14" s="35">
        <f t="shared" si="3"/>
        <v>586734</v>
      </c>
      <c r="J14" s="35">
        <f t="shared" si="4"/>
        <v>-18805</v>
      </c>
      <c r="K14" s="27">
        <f t="shared" si="5"/>
        <v>0.9689450225336436</v>
      </c>
    </row>
    <row r="15" spans="1:11" s="3" customFormat="1" ht="12" thickBot="1">
      <c r="A15" s="48" t="s">
        <v>29</v>
      </c>
      <c r="B15" s="37">
        <f>B5+B10+B13+B14</f>
        <v>2743143</v>
      </c>
      <c r="C15" s="37">
        <f aca="true" t="shared" si="6" ref="C15:J15">C5+C10+C13+C14</f>
        <v>2677458</v>
      </c>
      <c r="D15" s="37">
        <f t="shared" si="6"/>
        <v>-65685</v>
      </c>
      <c r="E15" s="37">
        <f t="shared" si="6"/>
        <v>30519</v>
      </c>
      <c r="F15" s="37">
        <f t="shared" si="6"/>
        <v>27916</v>
      </c>
      <c r="G15" s="37">
        <f t="shared" si="6"/>
        <v>-2603</v>
      </c>
      <c r="H15" s="37">
        <f t="shared" si="6"/>
        <v>2773662</v>
      </c>
      <c r="I15" s="37">
        <f t="shared" si="6"/>
        <v>2705374</v>
      </c>
      <c r="J15" s="37">
        <f t="shared" si="6"/>
        <v>-68288</v>
      </c>
      <c r="K15" s="25">
        <f t="shared" si="5"/>
        <v>0.9753798408025203</v>
      </c>
    </row>
    <row r="16" spans="1:11" s="8" customFormat="1" ht="11.25">
      <c r="A16" s="54" t="s">
        <v>10</v>
      </c>
      <c r="B16" s="22">
        <v>877</v>
      </c>
      <c r="C16" s="13">
        <v>716</v>
      </c>
      <c r="D16" s="22">
        <f t="shared" si="0"/>
        <v>-161</v>
      </c>
      <c r="E16" s="22"/>
      <c r="F16" s="13"/>
      <c r="G16" s="22">
        <f t="shared" si="1"/>
        <v>0</v>
      </c>
      <c r="H16" s="22">
        <f t="shared" si="2"/>
        <v>877</v>
      </c>
      <c r="I16" s="22">
        <f t="shared" si="3"/>
        <v>716</v>
      </c>
      <c r="J16" s="22">
        <f t="shared" si="4"/>
        <v>-161</v>
      </c>
      <c r="K16" s="23">
        <f aca="true" t="shared" si="7" ref="K16:K34">I16/H16</f>
        <v>0.8164196123147093</v>
      </c>
    </row>
    <row r="17" spans="1:11" s="8" customFormat="1" ht="11.25">
      <c r="A17" s="51" t="s">
        <v>11</v>
      </c>
      <c r="B17" s="19">
        <v>28755</v>
      </c>
      <c r="C17" s="10">
        <v>29397</v>
      </c>
      <c r="D17" s="19">
        <f t="shared" si="0"/>
        <v>642</v>
      </c>
      <c r="E17" s="19"/>
      <c r="F17" s="10"/>
      <c r="G17" s="19">
        <f t="shared" si="1"/>
        <v>0</v>
      </c>
      <c r="H17" s="19">
        <f t="shared" si="2"/>
        <v>28755</v>
      </c>
      <c r="I17" s="19">
        <f t="shared" si="3"/>
        <v>29397</v>
      </c>
      <c r="J17" s="19">
        <f t="shared" si="4"/>
        <v>642</v>
      </c>
      <c r="K17" s="20">
        <f t="shared" si="7"/>
        <v>1.0223265519040168</v>
      </c>
    </row>
    <row r="18" spans="1:11" s="3" customFormat="1" ht="11.25">
      <c r="A18" s="52" t="s">
        <v>12</v>
      </c>
      <c r="B18" s="21">
        <v>82</v>
      </c>
      <c r="C18" s="7">
        <v>271</v>
      </c>
      <c r="D18" s="19">
        <f t="shared" si="0"/>
        <v>189</v>
      </c>
      <c r="E18" s="21"/>
      <c r="F18" s="7"/>
      <c r="G18" s="19">
        <f t="shared" si="1"/>
        <v>0</v>
      </c>
      <c r="H18" s="19">
        <f t="shared" si="2"/>
        <v>82</v>
      </c>
      <c r="I18" s="19">
        <f t="shared" si="3"/>
        <v>271</v>
      </c>
      <c r="J18" s="19">
        <f t="shared" si="4"/>
        <v>189</v>
      </c>
      <c r="K18" s="20">
        <f t="shared" si="7"/>
        <v>3.3048780487804876</v>
      </c>
    </row>
    <row r="19" spans="1:11" s="3" customFormat="1" ht="12" thickBot="1">
      <c r="A19" s="55" t="s">
        <v>13</v>
      </c>
      <c r="B19" s="36">
        <v>10314</v>
      </c>
      <c r="C19" s="41">
        <v>4725</v>
      </c>
      <c r="D19" s="19">
        <f t="shared" si="0"/>
        <v>-5589</v>
      </c>
      <c r="E19" s="36">
        <v>26</v>
      </c>
      <c r="F19" s="41">
        <v>241</v>
      </c>
      <c r="G19" s="19">
        <f t="shared" si="1"/>
        <v>215</v>
      </c>
      <c r="H19" s="19">
        <f t="shared" si="2"/>
        <v>10340</v>
      </c>
      <c r="I19" s="19">
        <f t="shared" si="3"/>
        <v>4966</v>
      </c>
      <c r="J19" s="19">
        <f t="shared" si="4"/>
        <v>-5374</v>
      </c>
      <c r="K19" s="27">
        <f t="shared" si="7"/>
        <v>0.48027079303675047</v>
      </c>
    </row>
    <row r="20" spans="1:11" s="8" customFormat="1" ht="12" thickBot="1">
      <c r="A20" s="42" t="s">
        <v>31</v>
      </c>
      <c r="B20" s="24">
        <f>SUM(B18:B19)</f>
        <v>10396</v>
      </c>
      <c r="C20" s="24">
        <f aca="true" t="shared" si="8" ref="C20:J20">SUM(C18:C19)</f>
        <v>4996</v>
      </c>
      <c r="D20" s="24">
        <f t="shared" si="8"/>
        <v>-5400</v>
      </c>
      <c r="E20" s="24">
        <f t="shared" si="8"/>
        <v>26</v>
      </c>
      <c r="F20" s="24">
        <f t="shared" si="8"/>
        <v>241</v>
      </c>
      <c r="G20" s="24">
        <f t="shared" si="8"/>
        <v>215</v>
      </c>
      <c r="H20" s="24">
        <f t="shared" si="8"/>
        <v>10422</v>
      </c>
      <c r="I20" s="24">
        <f t="shared" si="8"/>
        <v>5237</v>
      </c>
      <c r="J20" s="24">
        <f t="shared" si="8"/>
        <v>-5185</v>
      </c>
      <c r="K20" s="27">
        <f t="shared" si="7"/>
        <v>0.5024947227019766</v>
      </c>
    </row>
    <row r="21" spans="1:11" s="8" customFormat="1" ht="11.25">
      <c r="A21" s="54" t="s">
        <v>14</v>
      </c>
      <c r="B21" s="22">
        <v>12379</v>
      </c>
      <c r="C21" s="13">
        <v>2605</v>
      </c>
      <c r="D21" s="19">
        <f t="shared" si="0"/>
        <v>-9774</v>
      </c>
      <c r="E21" s="22">
        <v>239</v>
      </c>
      <c r="F21" s="13">
        <v>424</v>
      </c>
      <c r="G21" s="19">
        <f t="shared" si="1"/>
        <v>185</v>
      </c>
      <c r="H21" s="19">
        <f t="shared" si="2"/>
        <v>12618</v>
      </c>
      <c r="I21" s="19">
        <f t="shared" si="3"/>
        <v>3029</v>
      </c>
      <c r="J21" s="19">
        <f t="shared" si="4"/>
        <v>-9589</v>
      </c>
      <c r="K21" s="27">
        <f t="shared" si="7"/>
        <v>0.24005389126644477</v>
      </c>
    </row>
    <row r="22" spans="1:11" s="9" customFormat="1" ht="12" thickBot="1">
      <c r="A22" s="56" t="s">
        <v>32</v>
      </c>
      <c r="B22" s="44">
        <f>B16+B17+B20+B21</f>
        <v>52407</v>
      </c>
      <c r="C22" s="44">
        <f aca="true" t="shared" si="9" ref="C22:J22">C16+C17+C20+C21</f>
        <v>37714</v>
      </c>
      <c r="D22" s="44">
        <f t="shared" si="9"/>
        <v>-14693</v>
      </c>
      <c r="E22" s="44">
        <f t="shared" si="9"/>
        <v>265</v>
      </c>
      <c r="F22" s="44">
        <f t="shared" si="9"/>
        <v>665</v>
      </c>
      <c r="G22" s="44">
        <f t="shared" si="9"/>
        <v>400</v>
      </c>
      <c r="H22" s="44">
        <f t="shared" si="9"/>
        <v>52672</v>
      </c>
      <c r="I22" s="44">
        <f t="shared" si="9"/>
        <v>38379</v>
      </c>
      <c r="J22" s="44">
        <f t="shared" si="9"/>
        <v>-14293</v>
      </c>
      <c r="K22" s="27">
        <f t="shared" si="7"/>
        <v>0.7286414034021871</v>
      </c>
    </row>
    <row r="23" spans="1:11" s="11" customFormat="1" ht="13.5" thickBot="1">
      <c r="A23" s="46" t="s">
        <v>15</v>
      </c>
      <c r="B23" s="40">
        <f>B15+B22</f>
        <v>2795550</v>
      </c>
      <c r="C23" s="40">
        <f aca="true" t="shared" si="10" ref="C23:J23">C15+C22</f>
        <v>2715172</v>
      </c>
      <c r="D23" s="40">
        <f t="shared" si="10"/>
        <v>-80378</v>
      </c>
      <c r="E23" s="40">
        <f t="shared" si="10"/>
        <v>30784</v>
      </c>
      <c r="F23" s="40">
        <f t="shared" si="10"/>
        <v>28581</v>
      </c>
      <c r="G23" s="40">
        <f t="shared" si="10"/>
        <v>-2203</v>
      </c>
      <c r="H23" s="40">
        <f t="shared" si="10"/>
        <v>2826334</v>
      </c>
      <c r="I23" s="40">
        <f t="shared" si="10"/>
        <v>2743753</v>
      </c>
      <c r="J23" s="40">
        <f t="shared" si="10"/>
        <v>-82581</v>
      </c>
      <c r="K23" s="25">
        <f t="shared" si="7"/>
        <v>0.9707815849082239</v>
      </c>
    </row>
    <row r="24" spans="1:11" ht="12.75">
      <c r="A24" s="57"/>
      <c r="B24" s="26"/>
      <c r="C24" s="49"/>
      <c r="D24" s="22">
        <f t="shared" si="0"/>
        <v>0</v>
      </c>
      <c r="E24" s="26"/>
      <c r="F24" s="49"/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3"/>
    </row>
    <row r="25" spans="1:11" ht="12.75">
      <c r="A25" s="50" t="s">
        <v>16</v>
      </c>
      <c r="B25" s="21"/>
      <c r="C25" s="43"/>
      <c r="D25" s="19">
        <f t="shared" si="0"/>
        <v>0</v>
      </c>
      <c r="E25" s="21"/>
      <c r="F25" s="43"/>
      <c r="G25" s="19">
        <f t="shared" si="1"/>
        <v>0</v>
      </c>
      <c r="H25" s="19">
        <f t="shared" si="2"/>
        <v>0</v>
      </c>
      <c r="I25" s="19">
        <f t="shared" si="3"/>
        <v>0</v>
      </c>
      <c r="J25" s="19">
        <f t="shared" si="4"/>
        <v>0</v>
      </c>
      <c r="K25" s="20"/>
    </row>
    <row r="26" spans="1:11" ht="12.75">
      <c r="A26" s="52" t="s">
        <v>17</v>
      </c>
      <c r="B26" s="21">
        <v>110236</v>
      </c>
      <c r="C26" s="7">
        <v>110236</v>
      </c>
      <c r="D26" s="19">
        <f t="shared" si="0"/>
        <v>0</v>
      </c>
      <c r="E26" s="21">
        <v>13560</v>
      </c>
      <c r="F26" s="43">
        <v>13560</v>
      </c>
      <c r="G26" s="19">
        <f t="shared" si="1"/>
        <v>0</v>
      </c>
      <c r="H26" s="19">
        <f t="shared" si="2"/>
        <v>123796</v>
      </c>
      <c r="I26" s="19">
        <f t="shared" si="3"/>
        <v>123796</v>
      </c>
      <c r="J26" s="19">
        <f t="shared" si="4"/>
        <v>0</v>
      </c>
      <c r="K26" s="20">
        <f t="shared" si="7"/>
        <v>1</v>
      </c>
    </row>
    <row r="27" spans="1:11" ht="13.5" thickBot="1">
      <c r="A27" s="55" t="s">
        <v>18</v>
      </c>
      <c r="B27" s="36">
        <v>2540808</v>
      </c>
      <c r="C27" s="67">
        <v>2503443</v>
      </c>
      <c r="D27" s="35">
        <f t="shared" si="0"/>
        <v>-37365</v>
      </c>
      <c r="E27" s="36">
        <v>16959</v>
      </c>
      <c r="F27" s="67">
        <v>14356</v>
      </c>
      <c r="G27" s="35">
        <f t="shared" si="1"/>
        <v>-2603</v>
      </c>
      <c r="H27" s="35">
        <f t="shared" si="2"/>
        <v>2557767</v>
      </c>
      <c r="I27" s="35">
        <f t="shared" si="3"/>
        <v>2517799</v>
      </c>
      <c r="J27" s="35">
        <f t="shared" si="4"/>
        <v>-39968</v>
      </c>
      <c r="K27" s="27">
        <f t="shared" si="7"/>
        <v>0.9843738698638305</v>
      </c>
    </row>
    <row r="28" spans="1:11" ht="13.5" thickBot="1">
      <c r="A28" s="48" t="s">
        <v>19</v>
      </c>
      <c r="B28" s="37">
        <f>SUM(B26:B27)</f>
        <v>2651044</v>
      </c>
      <c r="C28" s="37">
        <f aca="true" t="shared" si="11" ref="C28:J28">SUM(C26:C27)</f>
        <v>2613679</v>
      </c>
      <c r="D28" s="37">
        <f t="shared" si="11"/>
        <v>-37365</v>
      </c>
      <c r="E28" s="37">
        <f t="shared" si="11"/>
        <v>30519</v>
      </c>
      <c r="F28" s="37">
        <f t="shared" si="11"/>
        <v>27916</v>
      </c>
      <c r="G28" s="37">
        <f t="shared" si="11"/>
        <v>-2603</v>
      </c>
      <c r="H28" s="37">
        <f t="shared" si="11"/>
        <v>2681563</v>
      </c>
      <c r="I28" s="37">
        <f t="shared" si="11"/>
        <v>2641595</v>
      </c>
      <c r="J28" s="37">
        <f t="shared" si="11"/>
        <v>-39968</v>
      </c>
      <c r="K28" s="25">
        <f t="shared" si="7"/>
        <v>0.9850952597421727</v>
      </c>
    </row>
    <row r="29" spans="1:11" ht="12.75">
      <c r="A29" s="54" t="s">
        <v>20</v>
      </c>
      <c r="B29" s="26">
        <v>8580</v>
      </c>
      <c r="C29" s="49">
        <v>-3694</v>
      </c>
      <c r="D29" s="22">
        <f t="shared" si="0"/>
        <v>-12274</v>
      </c>
      <c r="E29" s="26">
        <v>209</v>
      </c>
      <c r="F29" s="49">
        <v>583</v>
      </c>
      <c r="G29" s="22">
        <f t="shared" si="1"/>
        <v>374</v>
      </c>
      <c r="H29" s="22">
        <f t="shared" si="2"/>
        <v>8789</v>
      </c>
      <c r="I29" s="22">
        <f t="shared" si="3"/>
        <v>-3111</v>
      </c>
      <c r="J29" s="22">
        <f t="shared" si="4"/>
        <v>-11900</v>
      </c>
      <c r="K29" s="23">
        <f t="shared" si="7"/>
        <v>-0.3539651837524178</v>
      </c>
    </row>
    <row r="30" spans="1:11" ht="12.75">
      <c r="A30" s="51" t="s">
        <v>21</v>
      </c>
      <c r="B30" s="21">
        <v>33344</v>
      </c>
      <c r="C30" s="43">
        <v>32552</v>
      </c>
      <c r="D30" s="19">
        <f t="shared" si="0"/>
        <v>-792</v>
      </c>
      <c r="E30" s="21"/>
      <c r="F30" s="43"/>
      <c r="G30" s="19">
        <f t="shared" si="1"/>
        <v>0</v>
      </c>
      <c r="H30" s="19">
        <f t="shared" si="2"/>
        <v>33344</v>
      </c>
      <c r="I30" s="19">
        <f t="shared" si="3"/>
        <v>32552</v>
      </c>
      <c r="J30" s="19">
        <f t="shared" si="4"/>
        <v>-792</v>
      </c>
      <c r="K30" s="20">
        <f t="shared" si="7"/>
        <v>0.9762476007677543</v>
      </c>
    </row>
    <row r="31" spans="1:11" ht="12.75">
      <c r="A31" s="51" t="s">
        <v>37</v>
      </c>
      <c r="B31" s="21">
        <v>84667</v>
      </c>
      <c r="C31" s="43">
        <v>59467</v>
      </c>
      <c r="D31" s="19">
        <f t="shared" si="0"/>
        <v>-25200</v>
      </c>
      <c r="E31" s="21"/>
      <c r="F31" s="43"/>
      <c r="G31" s="19">
        <f t="shared" si="1"/>
        <v>0</v>
      </c>
      <c r="H31" s="19">
        <f t="shared" si="2"/>
        <v>84667</v>
      </c>
      <c r="I31" s="19">
        <f t="shared" si="3"/>
        <v>59467</v>
      </c>
      <c r="J31" s="19">
        <f t="shared" si="4"/>
        <v>-25200</v>
      </c>
      <c r="K31" s="20">
        <f t="shared" si="7"/>
        <v>0.7023633765221396</v>
      </c>
    </row>
    <row r="32" spans="1:11" ht="12.75">
      <c r="A32" s="51" t="s">
        <v>36</v>
      </c>
      <c r="B32" s="21">
        <v>3720</v>
      </c>
      <c r="C32" s="43">
        <v>1873</v>
      </c>
      <c r="D32" s="19">
        <f t="shared" si="0"/>
        <v>-1847</v>
      </c>
      <c r="E32" s="21"/>
      <c r="F32" s="43"/>
      <c r="G32" s="19">
        <f t="shared" si="1"/>
        <v>0</v>
      </c>
      <c r="H32" s="19">
        <f t="shared" si="2"/>
        <v>3720</v>
      </c>
      <c r="I32" s="19">
        <f t="shared" si="3"/>
        <v>1873</v>
      </c>
      <c r="J32" s="19">
        <f t="shared" si="4"/>
        <v>-1847</v>
      </c>
      <c r="K32" s="20">
        <f t="shared" si="7"/>
        <v>0.503494623655914</v>
      </c>
    </row>
    <row r="33" spans="1:11" s="1" customFormat="1" ht="13.5" thickBot="1">
      <c r="A33" s="53" t="s">
        <v>14</v>
      </c>
      <c r="B33" s="36">
        <v>14195</v>
      </c>
      <c r="C33" s="41">
        <v>11295</v>
      </c>
      <c r="D33" s="35">
        <f t="shared" si="0"/>
        <v>-2900</v>
      </c>
      <c r="E33" s="44">
        <v>56</v>
      </c>
      <c r="F33" s="45">
        <v>82</v>
      </c>
      <c r="G33" s="35">
        <f t="shared" si="1"/>
        <v>26</v>
      </c>
      <c r="H33" s="35">
        <f t="shared" si="2"/>
        <v>14251</v>
      </c>
      <c r="I33" s="35">
        <f t="shared" si="3"/>
        <v>11377</v>
      </c>
      <c r="J33" s="35">
        <f t="shared" si="4"/>
        <v>-2874</v>
      </c>
      <c r="K33" s="27">
        <f t="shared" si="7"/>
        <v>0.798329941758473</v>
      </c>
    </row>
    <row r="34" spans="1:12" s="11" customFormat="1" ht="13.5" thickBot="1">
      <c r="A34" s="46" t="s">
        <v>22</v>
      </c>
      <c r="B34" s="40">
        <f>SUM(B28:B33)</f>
        <v>2795550</v>
      </c>
      <c r="C34" s="40">
        <f aca="true" t="shared" si="12" ref="C34:J34">SUM(C28:C33)</f>
        <v>2715172</v>
      </c>
      <c r="D34" s="40">
        <f t="shared" si="12"/>
        <v>-80378</v>
      </c>
      <c r="E34" s="40">
        <f t="shared" si="12"/>
        <v>30784</v>
      </c>
      <c r="F34" s="40">
        <f t="shared" si="12"/>
        <v>28581</v>
      </c>
      <c r="G34" s="40">
        <f t="shared" si="12"/>
        <v>-2203</v>
      </c>
      <c r="H34" s="40">
        <f t="shared" si="12"/>
        <v>2826334</v>
      </c>
      <c r="I34" s="40">
        <f t="shared" si="12"/>
        <v>2743753</v>
      </c>
      <c r="J34" s="40">
        <f t="shared" si="12"/>
        <v>-82581</v>
      </c>
      <c r="K34" s="25">
        <f t="shared" si="7"/>
        <v>0.9707815849082239</v>
      </c>
      <c r="L34" s="12"/>
    </row>
    <row r="35" spans="1:12" s="15" customFormat="1" ht="12.75">
      <c r="A35" s="28"/>
      <c r="B35" s="29"/>
      <c r="C35" s="29"/>
      <c r="D35" s="29"/>
      <c r="E35" s="29"/>
      <c r="F35" s="29"/>
      <c r="G35" s="30"/>
      <c r="H35" s="29"/>
      <c r="I35" s="30"/>
      <c r="J35" s="30"/>
      <c r="K35" s="31"/>
      <c r="L35" s="14"/>
    </row>
    <row r="36" spans="1:11" ht="12.75">
      <c r="A36" s="32"/>
      <c r="B36" s="33"/>
      <c r="C36" s="38"/>
      <c r="D36" s="33"/>
      <c r="E36" s="33"/>
      <c r="F36" s="33"/>
      <c r="G36" s="33"/>
      <c r="H36" s="33"/>
      <c r="I36" s="33"/>
      <c r="J36" s="33"/>
      <c r="K36" s="34"/>
    </row>
    <row r="37" spans="1:11" ht="12.75">
      <c r="A37" s="32"/>
      <c r="B37" s="33"/>
      <c r="C37" s="38"/>
      <c r="D37" s="33"/>
      <c r="E37" s="33"/>
      <c r="F37" s="33"/>
      <c r="G37" s="33"/>
      <c r="H37" s="33"/>
      <c r="I37" s="33"/>
      <c r="J37" s="33"/>
      <c r="K37" s="33"/>
    </row>
    <row r="38" spans="1:11" ht="12.75">
      <c r="A38" s="32"/>
      <c r="B38" s="33"/>
      <c r="C38" s="38"/>
      <c r="D38" s="33"/>
      <c r="E38" s="33"/>
      <c r="F38" s="33"/>
      <c r="G38" s="33"/>
      <c r="H38" s="33"/>
      <c r="I38" s="33"/>
      <c r="J38" s="33"/>
      <c r="K38" s="33"/>
    </row>
    <row r="39" spans="1:11" ht="12.75">
      <c r="A39" s="32"/>
      <c r="B39" s="33"/>
      <c r="C39" s="38"/>
      <c r="D39" s="33"/>
      <c r="E39" s="33"/>
      <c r="F39" s="33"/>
      <c r="G39" s="33"/>
      <c r="H39" s="33"/>
      <c r="I39" s="33"/>
      <c r="J39" s="33"/>
      <c r="K39" s="33"/>
    </row>
    <row r="40" spans="1:11" ht="12.75">
      <c r="A40" s="32"/>
      <c r="B40" s="33"/>
      <c r="C40" s="38"/>
      <c r="D40" s="33"/>
      <c r="E40" s="33"/>
      <c r="F40" s="33"/>
      <c r="G40" s="33"/>
      <c r="H40" s="33"/>
      <c r="I40" s="33"/>
      <c r="J40" s="33"/>
      <c r="K40" s="33"/>
    </row>
    <row r="41" spans="1:11" ht="12.75">
      <c r="A41" s="32"/>
      <c r="B41" s="33"/>
      <c r="C41" s="38"/>
      <c r="D41" s="33"/>
      <c r="E41" s="33"/>
      <c r="F41" s="33"/>
      <c r="G41" s="33"/>
      <c r="H41" s="33"/>
      <c r="I41" s="33"/>
      <c r="J41" s="33"/>
      <c r="K41" s="33"/>
    </row>
    <row r="42" spans="1:11" ht="12.75">
      <c r="A42" s="32"/>
      <c r="B42" s="33"/>
      <c r="C42" s="38"/>
      <c r="D42" s="33"/>
      <c r="E42" s="33"/>
      <c r="F42" s="33"/>
      <c r="G42" s="33"/>
      <c r="H42" s="33"/>
      <c r="I42" s="33"/>
      <c r="J42" s="33"/>
      <c r="K42" s="33"/>
    </row>
    <row r="43" spans="1:11" ht="12.75">
      <c r="A43" s="32"/>
      <c r="B43" s="33"/>
      <c r="C43" s="38"/>
      <c r="D43" s="33"/>
      <c r="E43" s="33"/>
      <c r="F43" s="33"/>
      <c r="G43" s="33"/>
      <c r="H43" s="33"/>
      <c r="I43" s="33"/>
      <c r="J43" s="33"/>
      <c r="K43" s="33"/>
    </row>
    <row r="44" spans="1:11" ht="12.75">
      <c r="A44" s="32"/>
      <c r="B44" s="33"/>
      <c r="C44" s="38"/>
      <c r="D44" s="33"/>
      <c r="E44" s="33"/>
      <c r="F44" s="33"/>
      <c r="G44" s="33"/>
      <c r="H44" s="33"/>
      <c r="I44" s="33"/>
      <c r="J44" s="33"/>
      <c r="K44" s="33"/>
    </row>
    <row r="45" spans="1:11" ht="12.75">
      <c r="A45" s="32"/>
      <c r="B45" s="33"/>
      <c r="C45" s="38"/>
      <c r="D45" s="33"/>
      <c r="E45" s="33"/>
      <c r="F45" s="33"/>
      <c r="G45" s="33"/>
      <c r="H45" s="33"/>
      <c r="I45" s="33"/>
      <c r="J45" s="33"/>
      <c r="K45" s="33"/>
    </row>
    <row r="46" spans="1:11" ht="12.75">
      <c r="A46" s="32"/>
      <c r="B46" s="33"/>
      <c r="C46" s="38"/>
      <c r="D46" s="33"/>
      <c r="E46" s="33"/>
      <c r="F46" s="33"/>
      <c r="G46" s="33"/>
      <c r="H46" s="33"/>
      <c r="I46" s="33"/>
      <c r="J46" s="33"/>
      <c r="K46" s="33"/>
    </row>
    <row r="47" spans="2:11" ht="12.75">
      <c r="B47" s="6"/>
      <c r="C47" s="39"/>
      <c r="D47" s="6"/>
      <c r="E47" s="6"/>
      <c r="F47" s="6"/>
      <c r="G47" s="6"/>
      <c r="H47" s="6"/>
      <c r="I47" s="6"/>
      <c r="J47" s="6"/>
      <c r="K47" s="6"/>
    </row>
    <row r="48" spans="2:11" ht="12.75">
      <c r="B48" s="6"/>
      <c r="C48" s="39"/>
      <c r="D48" s="6"/>
      <c r="E48" s="6"/>
      <c r="F48" s="6"/>
      <c r="G48" s="6"/>
      <c r="H48" s="6"/>
      <c r="I48" s="6"/>
      <c r="J48" s="6"/>
      <c r="K48" s="6"/>
    </row>
    <row r="49" spans="2:11" ht="12.75">
      <c r="B49" s="6"/>
      <c r="C49" s="39"/>
      <c r="D49" s="6"/>
      <c r="E49" s="6"/>
      <c r="F49" s="6"/>
      <c r="G49" s="6"/>
      <c r="H49" s="6"/>
      <c r="I49" s="6"/>
      <c r="J49" s="6"/>
      <c r="K49" s="6"/>
    </row>
    <row r="50" spans="2:11" ht="12.75">
      <c r="B50" s="6"/>
      <c r="C50" s="39"/>
      <c r="D50" s="6"/>
      <c r="E50" s="6"/>
      <c r="F50" s="6"/>
      <c r="G50" s="6"/>
      <c r="H50" s="6"/>
      <c r="I50" s="6"/>
      <c r="J50" s="6"/>
      <c r="K50" s="6"/>
    </row>
    <row r="51" spans="2:11" ht="12.75">
      <c r="B51" s="6"/>
      <c r="C51" s="39"/>
      <c r="D51" s="6"/>
      <c r="E51" s="6"/>
      <c r="F51" s="6"/>
      <c r="G51" s="6"/>
      <c r="H51" s="6"/>
      <c r="I51" s="6"/>
      <c r="J51" s="6"/>
      <c r="K51" s="6"/>
    </row>
    <row r="52" spans="2:11" ht="12.75">
      <c r="B52" s="6"/>
      <c r="C52" s="39"/>
      <c r="D52" s="6"/>
      <c r="E52" s="6"/>
      <c r="F52" s="6"/>
      <c r="G52" s="6"/>
      <c r="H52" s="6"/>
      <c r="I52" s="6"/>
      <c r="J52" s="6"/>
      <c r="K52" s="6"/>
    </row>
    <row r="53" spans="2:11" ht="12.75">
      <c r="B53" s="6"/>
      <c r="C53" s="39"/>
      <c r="D53" s="6"/>
      <c r="E53" s="6"/>
      <c r="F53" s="6"/>
      <c r="G53" s="6"/>
      <c r="H53" s="6"/>
      <c r="I53" s="6"/>
      <c r="J53" s="6"/>
      <c r="K53" s="6"/>
    </row>
    <row r="54" spans="2:11" ht="12.75">
      <c r="B54" s="6"/>
      <c r="C54" s="39"/>
      <c r="D54" s="6"/>
      <c r="E54" s="6"/>
      <c r="F54" s="6"/>
      <c r="G54" s="6"/>
      <c r="H54" s="6"/>
      <c r="I54" s="6"/>
      <c r="J54" s="6"/>
      <c r="K54" s="6"/>
    </row>
    <row r="55" spans="2:11" ht="12.75">
      <c r="B55" s="6"/>
      <c r="C55" s="39"/>
      <c r="D55" s="6"/>
      <c r="E55" s="6"/>
      <c r="F55" s="6"/>
      <c r="G55" s="6"/>
      <c r="H55" s="6"/>
      <c r="I55" s="6"/>
      <c r="J55" s="6"/>
      <c r="K55" s="6"/>
    </row>
    <row r="56" spans="2:11" ht="12.75">
      <c r="B56" s="6"/>
      <c r="C56" s="39"/>
      <c r="D56" s="6"/>
      <c r="E56" s="6"/>
      <c r="F56" s="6"/>
      <c r="G56" s="6"/>
      <c r="H56" s="6"/>
      <c r="I56" s="6"/>
      <c r="J56" s="6"/>
      <c r="K56" s="6"/>
    </row>
    <row r="57" spans="2:11" ht="12.75">
      <c r="B57" s="6"/>
      <c r="C57" s="39"/>
      <c r="D57" s="6"/>
      <c r="E57" s="6"/>
      <c r="F57" s="6"/>
      <c r="G57" s="6"/>
      <c r="H57" s="6"/>
      <c r="I57" s="6"/>
      <c r="J57" s="6"/>
      <c r="K57" s="6"/>
    </row>
    <row r="58" spans="2:11" ht="12.75">
      <c r="B58" s="6"/>
      <c r="C58" s="39"/>
      <c r="D58" s="6"/>
      <c r="E58" s="6"/>
      <c r="F58" s="6"/>
      <c r="G58" s="6"/>
      <c r="H58" s="6"/>
      <c r="I58" s="6"/>
      <c r="J58" s="6"/>
      <c r="K58" s="6"/>
    </row>
    <row r="59" spans="2:11" ht="12.75">
      <c r="B59" s="6"/>
      <c r="C59" s="39"/>
      <c r="D59" s="6"/>
      <c r="E59" s="6"/>
      <c r="F59" s="6"/>
      <c r="G59" s="6"/>
      <c r="H59" s="6"/>
      <c r="I59" s="6"/>
      <c r="J59" s="6"/>
      <c r="K59" s="6"/>
    </row>
    <row r="60" spans="2:11" ht="12.75">
      <c r="B60" s="6"/>
      <c r="C60" s="39"/>
      <c r="D60" s="6"/>
      <c r="E60" s="6"/>
      <c r="F60" s="6"/>
      <c r="G60" s="6"/>
      <c r="H60" s="6"/>
      <c r="I60" s="6"/>
      <c r="J60" s="6"/>
      <c r="K60" s="6"/>
    </row>
    <row r="61" spans="2:11" ht="12.75">
      <c r="B61" s="6"/>
      <c r="C61" s="39"/>
      <c r="D61" s="6"/>
      <c r="E61" s="6"/>
      <c r="F61" s="6"/>
      <c r="G61" s="6"/>
      <c r="H61" s="6"/>
      <c r="I61" s="6"/>
      <c r="J61" s="6"/>
      <c r="K61" s="6"/>
    </row>
    <row r="62" spans="2:11" ht="12.75">
      <c r="B62" s="6"/>
      <c r="C62" s="39"/>
      <c r="D62" s="6"/>
      <c r="E62" s="6"/>
      <c r="F62" s="6"/>
      <c r="G62" s="6"/>
      <c r="H62" s="6"/>
      <c r="I62" s="6"/>
      <c r="J62" s="6"/>
      <c r="K62" s="6"/>
    </row>
    <row r="63" spans="2:11" ht="12.75">
      <c r="B63" s="6"/>
      <c r="C63" s="39"/>
      <c r="D63" s="6"/>
      <c r="E63" s="6"/>
      <c r="F63" s="6"/>
      <c r="G63" s="6"/>
      <c r="H63" s="6"/>
      <c r="I63" s="6"/>
      <c r="J63" s="6"/>
      <c r="K63" s="6"/>
    </row>
    <row r="64" spans="2:11" ht="12.75">
      <c r="B64" s="6"/>
      <c r="C64" s="39"/>
      <c r="D64" s="6"/>
      <c r="E64" s="6"/>
      <c r="F64" s="6"/>
      <c r="G64" s="6"/>
      <c r="H64" s="6"/>
      <c r="I64" s="6"/>
      <c r="J64" s="6"/>
      <c r="K64" s="6"/>
    </row>
    <row r="65" spans="2:11" ht="12.75">
      <c r="B65" s="6"/>
      <c r="C65" s="39"/>
      <c r="D65" s="6"/>
      <c r="E65" s="6"/>
      <c r="F65" s="6"/>
      <c r="G65" s="6"/>
      <c r="H65" s="6"/>
      <c r="I65" s="6"/>
      <c r="J65" s="6"/>
      <c r="K65" s="6"/>
    </row>
    <row r="66" spans="2:11" ht="12.75">
      <c r="B66" s="6"/>
      <c r="C66" s="39"/>
      <c r="D66" s="6"/>
      <c r="E66" s="6"/>
      <c r="F66" s="6"/>
      <c r="G66" s="6"/>
      <c r="H66" s="6"/>
      <c r="I66" s="6"/>
      <c r="J66" s="6"/>
      <c r="K66" s="6"/>
    </row>
    <row r="67" spans="2:11" ht="12.75">
      <c r="B67" s="6"/>
      <c r="C67" s="39"/>
      <c r="D67" s="6"/>
      <c r="E67" s="6"/>
      <c r="F67" s="6"/>
      <c r="G67" s="6"/>
      <c r="H67" s="6"/>
      <c r="I67" s="6"/>
      <c r="J67" s="6"/>
      <c r="K67" s="6"/>
    </row>
    <row r="68" spans="2:11" ht="12.75">
      <c r="B68" s="6"/>
      <c r="C68" s="39"/>
      <c r="D68" s="6"/>
      <c r="E68" s="6"/>
      <c r="F68" s="6"/>
      <c r="G68" s="6"/>
      <c r="H68" s="6"/>
      <c r="I68" s="6"/>
      <c r="J68" s="6"/>
      <c r="K68" s="6"/>
    </row>
    <row r="69" spans="2:11" ht="12.75">
      <c r="B69" s="6"/>
      <c r="C69" s="39"/>
      <c r="D69" s="6"/>
      <c r="E69" s="6"/>
      <c r="F69" s="6"/>
      <c r="G69" s="6"/>
      <c r="H69" s="6"/>
      <c r="I69" s="6"/>
      <c r="J69" s="6"/>
      <c r="K69" s="6"/>
    </row>
    <row r="70" spans="2:11" ht="12.75">
      <c r="B70" s="6"/>
      <c r="C70" s="39"/>
      <c r="D70" s="6"/>
      <c r="E70" s="6"/>
      <c r="F70" s="6"/>
      <c r="G70" s="6"/>
      <c r="H70" s="6"/>
      <c r="I70" s="6"/>
      <c r="J70" s="6"/>
      <c r="K70" s="6"/>
    </row>
    <row r="71" spans="2:11" ht="12.75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ht="12.75"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2:11" ht="12.75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ht="12.75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2:11" ht="12.75"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2:11" ht="12.75"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2:11" ht="12.75"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2:11" ht="12.7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2:11" ht="12.75"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2:11" ht="12.75"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2:11" ht="12.75"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2:11" ht="12.75"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2:11" ht="12.75"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2:11" ht="12.75"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2:11" ht="12.75"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2:11" ht="12.75"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2:11" ht="12.75"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2:11" ht="12.75"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2:11" ht="12.75"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2:11" ht="12.75"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2:11" ht="12.75"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2:11" ht="12.75"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2:11" ht="12.75"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2:11" ht="12.75"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2:11" ht="12.75"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2:11" ht="12.75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2.75"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2:11" ht="12.75"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2:11" ht="12.75"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2:11" ht="12.75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2.75"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2.75"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2:11" ht="12.75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2.75"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2.75"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2.75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2:11" ht="12.75"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2:11" ht="12.75"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2:11" ht="12.75"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2:11" ht="12.75"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2:11" ht="12.75"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2:11" ht="12.75"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2:11" ht="12.75"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2:11" ht="12.75"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2:11" ht="12.75"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2:11" ht="12.75"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2:11" ht="12.75"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2:11" ht="12.75"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2:11" ht="12.75"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2:11" ht="12.75"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2:11" ht="12.75"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2:11" ht="12.75"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2:11" ht="12.75"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2:11" ht="12.75"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2:11" ht="12.75"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2:11" ht="12.75"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2:11" ht="12.75"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2:11" ht="12.75"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2:11" ht="12.75">
      <c r="B130" s="6"/>
      <c r="C130" s="6"/>
      <c r="D130" s="6"/>
      <c r="E130" s="6"/>
      <c r="F130" s="6"/>
      <c r="G130" s="6"/>
      <c r="H130" s="6"/>
      <c r="I130" s="6"/>
      <c r="J130" s="6"/>
      <c r="K130" s="6"/>
    </row>
  </sheetData>
  <mergeCells count="4">
    <mergeCell ref="B2:D2"/>
    <mergeCell ref="E2:G2"/>
    <mergeCell ref="H2:K2"/>
    <mergeCell ref="A1:K1"/>
  </mergeCells>
  <printOptions/>
  <pageMargins left="0.984251968503937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2006-03-22T12:29:36Z</cp:lastPrinted>
  <dcterms:created xsi:type="dcterms:W3CDTF">2003-03-10T13:14:29Z</dcterms:created>
  <dcterms:modified xsi:type="dcterms:W3CDTF">2004-03-10T12:21:59Z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